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yrodriguezb\OneDrive - Alcaldia Mayor De Bogotá\SEGUIMIENTO VEHICULOS\TERPEL 2024\PAGO 19\"/>
    </mc:Choice>
  </mc:AlternateContent>
  <bookViews>
    <workbookView xWindow="-120" yWindow="-120" windowWidth="20730" windowHeight="11160" firstSheet="1" activeTab="2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externalReferences>
    <externalReference r:id="rId5"/>
  </externalReferences>
  <definedNames>
    <definedName name="_xlnm._FilterDatabase" localSheetId="2" hidden="1">Datos!$A$1:$AA$45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62913" iterate="1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1" l="1"/>
  <c r="N30" i="1"/>
  <c r="L31" i="1"/>
  <c r="N31" i="1"/>
  <c r="L32" i="1"/>
  <c r="N32" i="1"/>
  <c r="L33" i="1"/>
  <c r="N33" i="1"/>
  <c r="L34" i="1"/>
  <c r="N34" i="1"/>
  <c r="L29" i="1"/>
  <c r="L28" i="1"/>
  <c r="N28" i="1" s="1"/>
  <c r="L27" i="1"/>
  <c r="L26" i="1"/>
  <c r="L25" i="1"/>
  <c r="N25" i="1" s="1"/>
  <c r="L24" i="1"/>
  <c r="N24" i="1" s="1"/>
  <c r="L23" i="1"/>
  <c r="L22" i="1"/>
  <c r="N22" i="1" s="1"/>
  <c r="L21" i="1"/>
  <c r="N21" i="1" s="1"/>
  <c r="L20" i="1"/>
  <c r="N20" i="1" s="1"/>
  <c r="L19" i="1"/>
  <c r="N19" i="1" s="1"/>
  <c r="L18" i="1"/>
  <c r="N18" i="1" s="1"/>
  <c r="L17" i="1"/>
  <c r="N17" i="1" s="1"/>
  <c r="L16" i="1"/>
  <c r="L15" i="1"/>
  <c r="L14" i="1"/>
  <c r="L13" i="1"/>
  <c r="L12" i="1"/>
  <c r="L11" i="1"/>
  <c r="L10" i="1"/>
  <c r="N10" i="1" s="1"/>
  <c r="L9" i="1"/>
  <c r="N9" i="1" s="1"/>
  <c r="L8" i="1"/>
  <c r="N8" i="1" s="1"/>
  <c r="L7" i="1"/>
  <c r="N7" i="1" s="1"/>
  <c r="L6" i="1"/>
  <c r="N6" i="1" s="1"/>
  <c r="L5" i="1"/>
  <c r="L4" i="1"/>
  <c r="L3" i="1"/>
  <c r="L2" i="1"/>
  <c r="A1" i="4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N29" i="1" l="1"/>
  <c r="N3" i="1"/>
  <c r="N4" i="1"/>
  <c r="N5" i="1"/>
  <c r="N2" i="1"/>
  <c r="N11" i="1"/>
  <c r="N12" i="1"/>
  <c r="N13" i="1"/>
  <c r="N15" i="1"/>
  <c r="N23" i="1"/>
  <c r="N26" i="1"/>
  <c r="N16" i="1"/>
  <c r="N27" i="1"/>
  <c r="N14" i="1"/>
  <c r="B15" i="10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  <c r="N47" i="1" l="1"/>
</calcChain>
</file>

<file path=xl/sharedStrings.xml><?xml version="1.0" encoding="utf-8"?>
<sst xmlns="http://schemas.openxmlformats.org/spreadsheetml/2006/main" count="928" uniqueCount="321">
  <si>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</si>
  <si>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</si>
  <si>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</si>
  <si>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</si>
  <si>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</si>
  <si>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</si>
  <si>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</si>
  <si>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</si>
  <si>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</si>
  <si>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</si>
  <si>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</si>
  <si>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</si>
  <si>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</si>
  <si>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</si>
  <si>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</si>
  <si>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</si>
  <si>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</si>
  <si>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</si>
  <si>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</si>
  <si>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</si>
  <si>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</si>
  <si>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</si>
  <si>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</si>
  <si>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</si>
  <si>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</si>
  <si>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</si>
  <si>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</si>
  <si>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</si>
  <si>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</si>
  <si>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</si>
  <si>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</si>
  <si>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</si>
  <si>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</si>
  <si>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</si>
  <si>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</si>
  <si>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</si>
  <si>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</si>
  <si>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</si>
  <si>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</si>
  <si>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</si>
  <si>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</si>
  <si>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</si>
  <si>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</si>
  <si>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</si>
  <si>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</si>
  <si>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</si>
  <si>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</si>
  <si>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</si>
  <si>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</si>
  <si>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</si>
  <si>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</si>
  <si>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</si>
  <si>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</si>
  <si>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</si>
  <si>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</si>
  <si>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</si>
  <si>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</si>
  <si>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</si>
  <si>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</si>
  <si>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</si>
  <si>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</si>
  <si>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</si>
  <si>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</si>
  <si>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</si>
  <si>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</si>
  <si>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</si>
  <si>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</si>
  <si>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</si>
  <si>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</si>
  <si>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</si>
  <si>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</si>
  <si>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</si>
  <si>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</si>
  <si>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</si>
  <si>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</si>
  <si>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</si>
  <si>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</si>
  <si>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</si>
  <si>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</si>
  <si>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>ACPM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</si>
  <si>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</si>
  <si>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</si>
  <si>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</si>
  <si>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</si>
  <si>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</si>
  <si>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</si>
  <si>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</si>
  <si>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</si>
  <si>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</si>
  <si>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</si>
  <si>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</si>
  <si>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</si>
  <si>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</si>
  <si>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</si>
  <si>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</si>
  <si>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</si>
  <si>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</si>
  <si>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</si>
  <si>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</si>
  <si>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</si>
  <si>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</si>
  <si>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</si>
  <si>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</si>
  <si>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</si>
  <si>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</si>
  <si>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</si>
  <si>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</si>
  <si>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</si>
  <si>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</si>
  <si>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</si>
  <si>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</si>
  <si>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</si>
  <si>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</si>
  <si>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</si>
  <si>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</si>
  <si>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</si>
  <si>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</si>
  <si>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</si>
  <si>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</si>
  <si>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</si>
  <si>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</si>
  <si>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</si>
  <si>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</si>
  <si>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BIOACEM B5</t>
  </si>
  <si>
    <t xml:space="preserve"> DE 2024</t>
  </si>
  <si>
    <t>Urea 1</t>
  </si>
  <si>
    <t>UREA</t>
  </si>
  <si>
    <t>ID Ceco</t>
  </si>
  <si>
    <t>Codigo Destinatario</t>
  </si>
  <si>
    <t>Regional</t>
  </si>
  <si>
    <t>Ciudad</t>
  </si>
  <si>
    <t>Canal Venta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</si>
  <si>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</si>
  <si>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</si>
  <si>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</si>
  <si>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</si>
  <si>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</si>
  <si>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</si>
  <si>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</si>
  <si>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27/08/2024</t>
  </si>
  <si>
    <t>SABANA</t>
  </si>
  <si>
    <t>BOGOTÁ, D.C.</t>
  </si>
  <si>
    <t>Combustibles</t>
  </si>
  <si>
    <t>Bogotá</t>
  </si>
  <si>
    <t>En línea</t>
  </si>
  <si>
    <t>07:27</t>
  </si>
  <si>
    <t>07:01</t>
  </si>
  <si>
    <t>10:15</t>
  </si>
  <si>
    <t>21/08/2024</t>
  </si>
  <si>
    <t>20/08/2024</t>
  </si>
  <si>
    <t>24/08/2024</t>
  </si>
  <si>
    <t>26/08/2024</t>
  </si>
  <si>
    <t>21:29</t>
  </si>
  <si>
    <t>22/08/2024</t>
  </si>
  <si>
    <t>15/08/2024</t>
  </si>
  <si>
    <t>16/08/2024</t>
  </si>
  <si>
    <t>10:03</t>
  </si>
  <si>
    <t>13/08/2024</t>
  </si>
  <si>
    <t>06:08</t>
  </si>
  <si>
    <t>14/08/2024</t>
  </si>
  <si>
    <t>07:10</t>
  </si>
  <si>
    <t>23/08/2024</t>
  </si>
  <si>
    <t>07:25</t>
  </si>
  <si>
    <t>EDS JAVERIANA</t>
  </si>
  <si>
    <t>04137797</t>
  </si>
  <si>
    <t>07:32</t>
  </si>
  <si>
    <t>OBH309</t>
  </si>
  <si>
    <t>0040006276</t>
  </si>
  <si>
    <t>SG ALCALDIA MAYOR OC 125415</t>
  </si>
  <si>
    <t>240277</t>
  </si>
  <si>
    <t>09:11</t>
  </si>
  <si>
    <t>07:39</t>
  </si>
  <si>
    <t>08:55</t>
  </si>
  <si>
    <t>06:52</t>
  </si>
  <si>
    <t>08:19</t>
  </si>
  <si>
    <t>19:10</t>
  </si>
  <si>
    <t>08:43</t>
  </si>
  <si>
    <t>22:16</t>
  </si>
  <si>
    <t>09:26</t>
  </si>
  <si>
    <t>10:32</t>
  </si>
  <si>
    <t>08:22</t>
  </si>
  <si>
    <t>01514266</t>
  </si>
  <si>
    <t>EDS CENTRO BOGOTA</t>
  </si>
  <si>
    <t>OBI768</t>
  </si>
  <si>
    <t>250839</t>
  </si>
  <si>
    <t>01514249</t>
  </si>
  <si>
    <t>239914</t>
  </si>
  <si>
    <t>01524385</t>
  </si>
  <si>
    <t>17:28</t>
  </si>
  <si>
    <t>OKZ959</t>
  </si>
  <si>
    <t>154001</t>
  </si>
  <si>
    <t>01521846</t>
  </si>
  <si>
    <t>11:40</t>
  </si>
  <si>
    <t>OBG442</t>
  </si>
  <si>
    <t>167544</t>
  </si>
  <si>
    <t>02342843</t>
  </si>
  <si>
    <t>06:19</t>
  </si>
  <si>
    <t>OBI772</t>
  </si>
  <si>
    <t>268021</t>
  </si>
  <si>
    <t>15:01</t>
  </si>
  <si>
    <t>09:46</t>
  </si>
  <si>
    <t>240640</t>
  </si>
  <si>
    <t>07:40</t>
  </si>
  <si>
    <t>14:28</t>
  </si>
  <si>
    <t>18:03</t>
  </si>
  <si>
    <t>01235928</t>
  </si>
  <si>
    <t>267564</t>
  </si>
  <si>
    <t>02340058</t>
  </si>
  <si>
    <t>OLM971</t>
  </si>
  <si>
    <t>156199</t>
  </si>
  <si>
    <t>02339740</t>
  </si>
  <si>
    <t>OBI770</t>
  </si>
  <si>
    <t>288473</t>
  </si>
  <si>
    <t>01514388</t>
  </si>
  <si>
    <t>OBH314</t>
  </si>
  <si>
    <t>323367</t>
  </si>
  <si>
    <t>02342948</t>
  </si>
  <si>
    <t>OKZ914</t>
  </si>
  <si>
    <t>90765</t>
  </si>
  <si>
    <t>01522568</t>
  </si>
  <si>
    <t>OLO563</t>
  </si>
  <si>
    <t>123804</t>
  </si>
  <si>
    <t>02344961</t>
  </si>
  <si>
    <t>251085</t>
  </si>
  <si>
    <t>01527072</t>
  </si>
  <si>
    <t>91057</t>
  </si>
  <si>
    <t>01528282</t>
  </si>
  <si>
    <t>154176</t>
  </si>
  <si>
    <t>01523035</t>
  </si>
  <si>
    <t>268249</t>
  </si>
  <si>
    <t>02343777</t>
  </si>
  <si>
    <t>OBI720</t>
  </si>
  <si>
    <t>213997</t>
  </si>
  <si>
    <t>01526932</t>
  </si>
  <si>
    <t>OLM972</t>
  </si>
  <si>
    <t>140616</t>
  </si>
  <si>
    <t>01528157</t>
  </si>
  <si>
    <t>OBI771</t>
  </si>
  <si>
    <t>324597</t>
  </si>
  <si>
    <t>01521302</t>
  </si>
  <si>
    <t>02338243</t>
  </si>
  <si>
    <t>323823</t>
  </si>
  <si>
    <t>324183</t>
  </si>
  <si>
    <t>02338141</t>
  </si>
  <si>
    <t>90449</t>
  </si>
  <si>
    <t>01516321</t>
  </si>
  <si>
    <t>267800</t>
  </si>
  <si>
    <t>01516547</t>
  </si>
  <si>
    <t>140202</t>
  </si>
  <si>
    <t>01517307</t>
  </si>
  <si>
    <t>OLO562</t>
  </si>
  <si>
    <t>127620</t>
  </si>
  <si>
    <t>01528531</t>
  </si>
  <si>
    <t>01523770</t>
  </si>
  <si>
    <t>288901</t>
  </si>
  <si>
    <t>02346694</t>
  </si>
  <si>
    <t>156543</t>
  </si>
  <si>
    <t>Precio Especial</t>
  </si>
  <si>
    <t>13 AL 27 DE AGOSTO</t>
  </si>
  <si>
    <t>BOGOTA DISTRITO CAPITAL</t>
  </si>
  <si>
    <t>Total SG ALCALDIA MAYOR OC 125415</t>
  </si>
  <si>
    <t>SKY</t>
  </si>
  <si>
    <t>239407</t>
  </si>
  <si>
    <t>3 AL 12 DE AGOSTO</t>
  </si>
  <si>
    <t>100080091039465</t>
  </si>
  <si>
    <t>07:02</t>
  </si>
  <si>
    <t>08/08/2024</t>
  </si>
  <si>
    <t>01507903</t>
  </si>
  <si>
    <t>250514</t>
  </si>
  <si>
    <t>07:33</t>
  </si>
  <si>
    <t>05/08/2024</t>
  </si>
  <si>
    <t>02332267</t>
  </si>
  <si>
    <t>127309</t>
  </si>
  <si>
    <t>15:34</t>
  </si>
  <si>
    <t>03/08/2024</t>
  </si>
  <si>
    <t>01503524</t>
  </si>
  <si>
    <t>267255</t>
  </si>
  <si>
    <t>100080091069465</t>
  </si>
  <si>
    <t>13:13</t>
  </si>
  <si>
    <t>10/08/2024</t>
  </si>
  <si>
    <t>01234113</t>
  </si>
  <si>
    <t>267054</t>
  </si>
  <si>
    <t>07:13</t>
  </si>
  <si>
    <t>02334368</t>
  </si>
  <si>
    <t>139812</t>
  </si>
  <si>
    <t>07:48</t>
  </si>
  <si>
    <t>09/08/2024</t>
  </si>
  <si>
    <t>01509050</t>
  </si>
  <si>
    <t>167391</t>
  </si>
  <si>
    <t>14:04</t>
  </si>
  <si>
    <t>01509358</t>
  </si>
  <si>
    <t>323440</t>
  </si>
  <si>
    <t>14:11</t>
  </si>
  <si>
    <t>02332648</t>
  </si>
  <si>
    <t>155865</t>
  </si>
  <si>
    <t>10:26</t>
  </si>
  <si>
    <t>01508132</t>
  </si>
  <si>
    <t>323127</t>
  </si>
  <si>
    <t>15:26</t>
  </si>
  <si>
    <t>02334840</t>
  </si>
  <si>
    <t>123467</t>
  </si>
  <si>
    <t>06:37</t>
  </si>
  <si>
    <t>02334351</t>
  </si>
  <si>
    <t>322833</t>
  </si>
  <si>
    <t>1 AL 2 DE AGOSTO</t>
  </si>
  <si>
    <t>13:35</t>
  </si>
  <si>
    <t>02/08/2024</t>
  </si>
  <si>
    <t>01502278</t>
  </si>
  <si>
    <t>90161</t>
  </si>
  <si>
    <t>08:48</t>
  </si>
  <si>
    <t>02330412</t>
  </si>
  <si>
    <t>288127</t>
  </si>
  <si>
    <t>10:57</t>
  </si>
  <si>
    <t>01502138</t>
  </si>
  <si>
    <t>167290</t>
  </si>
  <si>
    <t>15:20</t>
  </si>
  <si>
    <t>01/08/2024</t>
  </si>
  <si>
    <t>01501272</t>
  </si>
  <si>
    <t>213671</t>
  </si>
  <si>
    <t>09:48</t>
  </si>
  <si>
    <t>02193359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</si>
</sst>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164" formatCode="_ &quot;$&quot;\ * #,##0.00_ ;_ &quot;$&quot;\ * \-#,##0.00_ ;_ &quot;$&quot;\ * &quot;-&quot;??_ ;_ @_ "/>
    <numFmt numFmtId="165" formatCode="#,##0.000"/>
    <numFmt numFmtId="166" formatCode="[$-F400]h:mm:ss\ AM/PM"/>
    <numFmt numFmtId="167" formatCode="#,##0.000_);\(#,##0.000\)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1"/>
      <color theme="0"/>
      <name val="Terpel Sans"/>
    </font>
    <font>
      <b/>
      <sz val="13.5"/>
      <color rgb="FF000080"/>
      <name val="Arial"/>
      <family val="2"/>
    </font>
    <font>
      <b/>
      <sz val="8"/>
      <name val="Terpel Sans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1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4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</cellStyleXfs>
  <cellXfs count="7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/>
    <xf numFmtId="0" fontId="22" fillId="24" borderId="0" xfId="0" applyFont="1" applyFill="1" applyAlignment="1">
      <alignment vertical="center"/>
    </xf>
    <xf numFmtId="0" fontId="23" fillId="24" borderId="0" xfId="0" applyFont="1" applyFill="1"/>
    <xf numFmtId="0" fontId="24" fillId="24" borderId="0" xfId="0" applyFont="1" applyFill="1"/>
    <xf numFmtId="0" fontId="25" fillId="24" borderId="0" xfId="0" applyFont="1" applyFill="1" applyAlignment="1">
      <alignment vertical="center"/>
    </xf>
    <xf numFmtId="0" fontId="26" fillId="0" borderId="0" xfId="0" applyFont="1"/>
    <xf numFmtId="0" fontId="27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23" fillId="24" borderId="0" xfId="0" applyFont="1" applyFill="1" applyProtection="1">
      <protection locked="0"/>
    </xf>
    <xf numFmtId="0" fontId="31" fillId="24" borderId="0" xfId="0" applyFont="1" applyFill="1" applyAlignment="1">
      <alignment vertical="center"/>
    </xf>
    <xf numFmtId="0" fontId="32" fillId="25" borderId="10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23" fillId="0" borderId="0" xfId="0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3" fillId="0" borderId="0" xfId="32" applyNumberFormat="1" applyFont="1" applyFill="1" applyBorder="1" applyAlignment="1">
      <alignment horizontal="center"/>
    </xf>
    <xf numFmtId="0" fontId="23" fillId="24" borderId="0" xfId="0" applyFont="1" applyFill="1" applyAlignment="1">
      <alignment horizontal="center" vertical="center"/>
    </xf>
    <xf numFmtId="166" fontId="23" fillId="24" borderId="0" xfId="0" applyNumberFormat="1" applyFont="1" applyFill="1" applyAlignment="1">
      <alignment horizontal="center" vertical="center"/>
    </xf>
    <xf numFmtId="0" fontId="23" fillId="24" borderId="0" xfId="32" applyNumberFormat="1" applyFont="1" applyFill="1" applyBorder="1" applyAlignment="1">
      <alignment horizontal="center" vertical="center"/>
    </xf>
    <xf numFmtId="0" fontId="34" fillId="25" borderId="0" xfId="0" applyFont="1" applyFill="1" applyAlignment="1">
      <alignment horizontal="center" vertical="center"/>
    </xf>
    <xf numFmtId="166" fontId="34" fillId="25" borderId="0" xfId="0" applyNumberFormat="1" applyFont="1" applyFill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0" fontId="27" fillId="0" borderId="17" xfId="0" pivotButton="1" applyFont="1" applyBorder="1"/>
    <xf numFmtId="0" fontId="27" fillId="0" borderId="17" xfId="0" applyFont="1" applyBorder="1"/>
    <xf numFmtId="0" fontId="29" fillId="25" borderId="21" xfId="0" applyFont="1" applyFill="1" applyBorder="1"/>
    <xf numFmtId="0" fontId="29" fillId="25" borderId="12" xfId="0" applyFont="1" applyFill="1" applyBorder="1"/>
    <xf numFmtId="0" fontId="30" fillId="0" borderId="18" xfId="0" applyFont="1" applyBorder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0" borderId="18" xfId="0" applyFont="1" applyBorder="1"/>
    <xf numFmtId="0" fontId="27" fillId="0" borderId="11" xfId="0" applyFont="1" applyBorder="1"/>
    <xf numFmtId="165" fontId="27" fillId="0" borderId="21" xfId="0" applyNumberFormat="1" applyFont="1" applyBorder="1" applyAlignment="1">
      <alignment horizontal="center"/>
    </xf>
    <xf numFmtId="164" fontId="27" fillId="0" borderId="13" xfId="0" applyNumberFormat="1" applyFont="1" applyBorder="1" applyAlignment="1">
      <alignment horizontal="center"/>
    </xf>
    <xf numFmtId="165" fontId="27" fillId="0" borderId="19" xfId="0" applyNumberFormat="1" applyFont="1" applyBorder="1" applyAlignment="1">
      <alignment horizontal="center"/>
    </xf>
    <xf numFmtId="164" fontId="27" fillId="0" borderId="19" xfId="0" applyNumberFormat="1" applyFont="1" applyBorder="1" applyAlignment="1">
      <alignment horizontal="center"/>
    </xf>
    <xf numFmtId="0" fontId="29" fillId="25" borderId="14" xfId="0" applyFont="1" applyFill="1" applyBorder="1"/>
    <xf numFmtId="0" fontId="29" fillId="25" borderId="15" xfId="0" applyFont="1" applyFill="1" applyBorder="1"/>
    <xf numFmtId="165" fontId="29" fillId="25" borderId="22" xfId="0" applyNumberFormat="1" applyFont="1" applyFill="1" applyBorder="1" applyAlignment="1">
      <alignment horizontal="center"/>
    </xf>
    <xf numFmtId="164" fontId="29" fillId="25" borderId="16" xfId="0" applyNumberFormat="1" applyFont="1" applyFill="1" applyBorder="1" applyAlignment="1">
      <alignment horizontal="center"/>
    </xf>
    <xf numFmtId="165" fontId="29" fillId="25" borderId="20" xfId="0" applyNumberFormat="1" applyFont="1" applyFill="1" applyBorder="1" applyAlignment="1">
      <alignment horizontal="center"/>
    </xf>
    <xf numFmtId="164" fontId="29" fillId="25" borderId="20" xfId="0" applyNumberFormat="1" applyFont="1" applyFill="1" applyBorder="1" applyAlignment="1">
      <alignment horizontal="center"/>
    </xf>
    <xf numFmtId="14" fontId="3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23" fillId="24" borderId="0" xfId="0" applyNumberFormat="1" applyFont="1" applyFill="1" applyAlignment="1">
      <alignment horizontal="center" vertical="center"/>
    </xf>
    <xf numFmtId="42" fontId="3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23" fillId="0" borderId="0" xfId="32" applyNumberFormat="1" applyFont="1" applyFill="1" applyBorder="1" applyAlignment="1">
      <alignment horizontal="center"/>
    </xf>
    <xf numFmtId="42" fontId="23" fillId="24" borderId="0" xfId="32" applyNumberFormat="1" applyFont="1" applyFill="1" applyBorder="1" applyAlignment="1">
      <alignment horizontal="center" vertical="center"/>
    </xf>
    <xf numFmtId="167" fontId="34" fillId="25" borderId="0" xfId="0" applyNumberFormat="1" applyFont="1" applyFill="1" applyAlignment="1">
      <alignment horizontal="center" vertical="center"/>
    </xf>
    <xf numFmtId="167" fontId="23" fillId="24" borderId="0" xfId="0" applyNumberFormat="1" applyFont="1" applyFill="1" applyAlignment="1">
      <alignment horizontal="center" vertical="center"/>
    </xf>
    <xf numFmtId="165" fontId="27" fillId="0" borderId="11" xfId="0" applyNumberFormat="1" applyFont="1" applyBorder="1" applyAlignment="1">
      <alignment horizontal="center"/>
    </xf>
    <xf numFmtId="165" fontId="29" fillId="25" borderId="14" xfId="0" applyNumberFormat="1" applyFont="1" applyFill="1" applyBorder="1" applyAlignment="1">
      <alignment horizontal="center"/>
    </xf>
    <xf numFmtId="0" fontId="30" fillId="0" borderId="13" xfId="0" applyFont="1" applyBorder="1"/>
    <xf numFmtId="0" fontId="27" fillId="0" borderId="28" xfId="0" applyFont="1" applyBorder="1"/>
    <xf numFmtId="0" fontId="27" fillId="0" borderId="27" xfId="0" applyFont="1" applyBorder="1"/>
    <xf numFmtId="165" fontId="27" fillId="0" borderId="26" xfId="0" applyNumberFormat="1" applyFont="1" applyBorder="1" applyAlignment="1">
      <alignment horizontal="center"/>
    </xf>
    <xf numFmtId="164" fontId="27" fillId="0" borderId="0" xfId="0" applyNumberFormat="1" applyFont="1" applyAlignment="1">
      <alignment horizontal="center"/>
    </xf>
    <xf numFmtId="165" fontId="27" fillId="0" borderId="27" xfId="0" applyNumberFormat="1" applyFont="1" applyBorder="1" applyAlignment="1">
      <alignment horizontal="center"/>
    </xf>
    <xf numFmtId="165" fontId="27" fillId="0" borderId="25" xfId="0" applyNumberFormat="1" applyFont="1" applyBorder="1" applyAlignment="1">
      <alignment horizontal="center"/>
    </xf>
    <xf numFmtId="164" fontId="27" fillId="0" borderId="25" xfId="0" applyNumberFormat="1" applyFont="1" applyBorder="1" applyAlignment="1">
      <alignment horizontal="center"/>
    </xf>
    <xf numFmtId="0" fontId="30" fillId="26" borderId="24" xfId="0" applyFont="1" applyFill="1" applyBorder="1"/>
    <xf numFmtId="165" fontId="30" fillId="26" borderId="26" xfId="0" applyNumberFormat="1" applyFont="1" applyFill="1" applyBorder="1" applyAlignment="1">
      <alignment horizontal="center"/>
    </xf>
    <xf numFmtId="165" fontId="30" fillId="26" borderId="25" xfId="0" applyNumberFormat="1" applyFont="1" applyFill="1" applyBorder="1" applyAlignment="1">
      <alignment horizontal="center"/>
    </xf>
    <xf numFmtId="164" fontId="30" fillId="26" borderId="25" xfId="0" applyNumberFormat="1" applyFont="1" applyFill="1" applyBorder="1" applyAlignment="1">
      <alignment horizontal="center"/>
    </xf>
    <xf numFmtId="0" fontId="29" fillId="25" borderId="19" xfId="0" applyFont="1" applyFill="1" applyBorder="1" applyAlignment="1">
      <alignment horizontal="center" vertical="center"/>
    </xf>
    <xf numFmtId="0" fontId="27" fillId="0" borderId="23" xfId="0" applyFont="1" applyBorder="1"/>
    <xf numFmtId="0" fontId="35" fillId="0" borderId="10" xfId="0" applyFont="1" applyBorder="1" applyAlignment="1">
      <alignment horizontal="center" vertical="center"/>
    </xf>
    <xf numFmtId="4" fontId="23" fillId="24" borderId="0" xfId="0" applyNumberFormat="1" applyFont="1" applyFill="1" applyProtection="1">
      <protection locked="0"/>
    </xf>
    <xf numFmtId="0" fontId="36" fillId="0" borderId="0" xfId="0" applyFont="1" applyAlignment="1">
      <alignment vertical="center" wrapText="1"/>
    </xf>
    <xf numFmtId="0" fontId="27" fillId="0" borderId="0" xfId="0" applyFont="1"/>
    <xf numFmtId="0" fontId="30" fillId="26" borderId="0" xfId="0" applyFont="1" applyFill="1"/>
    <xf numFmtId="164" fontId="30" fillId="26" borderId="0" xfId="0" applyNumberFormat="1" applyFont="1" applyFill="1" applyAlignment="1">
      <alignment horizontal="center"/>
    </xf>
    <xf numFmtId="165" fontId="30" fillId="26" borderId="0" xfId="0" applyNumberFormat="1" applyFont="1" applyFill="1" applyAlignment="1">
      <alignment horizontal="center"/>
    </xf>
    <xf numFmtId="42" fontId="37" fillId="24" borderId="0" xfId="32" applyNumberFormat="1" applyFont="1" applyFill="1" applyBorder="1" applyAlignment="1">
      <alignment horizontal="center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8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1" defaultTableStyle="TableStyleMedium9" defaultPivotStyle="PivotStyleLight16">
    <tableStyle name="Invisible" pivot="0" table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246531</xdr:colOff>
      <xdr:row>0</xdr:row>
      <xdr:rowOff>373529</xdr:rowOff>
    </xdr:from>
    <xdr:to>
      <xdr:col>0</xdr:col>
      <xdr:colOff>1606177</xdr:colOff>
      <xdr:row>2</xdr:row>
      <xdr:rowOff>6244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90190A1-FC46-4A33-873A-56038C9C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373529"/>
          <a:ext cx="1359646" cy="387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15240</xdr:rowOff>
    </xdr:from>
    <xdr:to>
      <xdr:col>0</xdr:col>
      <xdr:colOff>91440</xdr:colOff>
      <xdr:row>0</xdr:row>
      <xdr:rowOff>99060</xdr:rowOff>
    </xdr:to>
    <xdr:sp macro="[1]!Concatenar" textlink="">
      <xdr:nvSpPr>
        <xdr:cNvPr id="3" name="Elipse 2">
          <a:extLst>
            <a:ext uri="{FF2B5EF4-FFF2-40B4-BE49-F238E27FC236}">
              <a16:creationId xmlns:a16="http://schemas.microsoft.com/office/drawing/2014/main" id="{8CA0F310-7BC4-44DA-6BAE-8F44E8644A4A}"/>
            </a:ext>
          </a:extLst>
        </xdr:cNvPr>
        <xdr:cNvSpPr/>
      </xdr:nvSpPr>
      <xdr:spPr>
        <a:xfrm>
          <a:off x="38100" y="15240"/>
          <a:ext cx="53340" cy="838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PERSON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ERSONAL"/>
    </sheetNames>
    <definedNames>
      <definedName name="Concatenar"/>
    </definedNames>
    <sheetDataSet>
      <sheetData sheetId="0"/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dna Julieth Parra Avendaño" refreshedDate="45535.604632986113" createdVersion="8" refreshedVersion="8" minRefreshableVersion="3" recordCount="28">
  <cacheSource type="worksheet">
    <worksheetSource ref="A1:X29" sheet="Datos"/>
  </cacheSource>
  <cacheFields count="24">
    <cacheField name="Comprobante" numFmtId="0">
      <sharedItems/>
    </cacheField>
    <cacheField name="Fecha" numFmtId="14">
      <sharedItems/>
    </cacheField>
    <cacheField name="Hora" numFmtId="166">
      <sharedItems/>
    </cacheField>
    <cacheField name="Placa" numFmtId="0">
      <sharedItems/>
    </cacheField>
    <cacheField name="Centro de Costo" numFmtId="0">
      <sharedItems count="19">
        <s v="SG ALCALDIA MAYOR OC 125415"/>
        <s v="OC 124276 OPERATIVOS - SSCJ" u="1"/>
        <s v="BOMBEROS OC 124050" u="1"/>
        <s v="PERSONERIA BTA OC 125366" u="1"/>
        <s v="OC 125139 ADMINISTRATIVOS-SEC DIST SEG" u="1"/>
        <s v="OC 127647 SEC DIST PLANEACION" u="1"/>
        <s v="SD MUJER OC 121208" u="1"/>
        <s v="OC 125245 SDM-ADMINISTRATIVOS" u="1"/>
        <s v="OC 27233 FDL SUMAPAZ" u="1"/>
        <s v="SEC DE EDU OC 129184" u="1"/>
        <s v="SEC DIST GOBIERNO OC 124873" u="1"/>
        <s v="OC 127680 FDL USME" u="1"/>
        <s v="OC 125538 FDL BOSA" u="1"/>
        <s v="OC 109625 FDL CIUDAD BOLIVAR" u="1"/>
        <s v="FDL USAQUEN OC 106585" u="1"/>
        <s v="OC 125715 FDL FONTIBON" u="1"/>
        <s v="FDL DE SANTAFE OC 126930" u="1"/>
        <s v="FDL Engativa calle 71 73 A 44 - OC 127635" u="1"/>
        <s v="OC 130556 FDL Barrios Unidos" u="1"/>
      </sharedItems>
    </cacheField>
    <cacheField name="Ciudad" numFmtId="0">
      <sharedItems/>
    </cacheField>
    <cacheField name="Categoría" numFmtId="0">
      <sharedItems/>
    </cacheField>
    <cacheField name="Producto" numFmtId="0">
      <sharedItems count="2">
        <s v="CORRIENTE"/>
        <s v="A.C.P.M."/>
      </sharedItems>
    </cacheField>
    <cacheField name="Total Venta" numFmtId="42">
      <sharedItems containsSemiMixedTypes="0" containsString="0" containsNumber="1" minValue="52180.94" maxValue="218325.91"/>
    </cacheField>
    <cacheField name="Volumen" numFmtId="167">
      <sharedItems containsSemiMixedTypes="0" containsString="0" containsNumber="1" minValue="5.5629999999999997" maxValue="14.755000000000001"/>
    </cacheField>
    <cacheField name="Precio" numFmtId="42">
      <sharedItems containsSemiMixedTypes="0" containsString="0" containsNumber="1" containsInteger="1" minValue="9380" maxValue="15290"/>
    </cacheField>
    <cacheField name="SKY" numFmtId="42">
      <sharedItems/>
    </cacheField>
    <cacheField name="Precio Especial" numFmtId="42">
      <sharedItems containsSemiMixedTypes="0" containsString="0" containsNumber="1" minValue="9656.1299999999992" maxValue="16117.75"/>
    </cacheField>
    <cacheField name="Valor Factura" numFmtId="42">
      <sharedItems containsSemiMixedTypes="0" containsString="0" containsNumber="1" minValue="53717.051189999991" maxValue="230145.35225"/>
    </cacheField>
    <cacheField name="Estación de Servicio" numFmtId="0">
      <sharedItems count="50">
        <s v="EDS JAVERIANA"/>
        <s v="EDS CENTRO BOGOTA"/>
        <s v="EDS CALLE 127 (PLAZA 127)" u="1"/>
        <s v="EDS EL TRIANGULO BOGOTA -OT" u="1"/>
        <s v="EDS LA JUANA" u="1"/>
        <s v="EDS TERPEL CARRERA" u="1"/>
        <s v="EDS LA ESTRELLITA" u="1"/>
        <s v="EDS VILLA ALSACIA" u="1"/>
        <s v="EDS PALMAS" u="1"/>
        <s v="EDS PASEO LA 15" u="1"/>
        <s v="EDS TERPEL PONTEVEDRA" u="1"/>
        <s v="EDS TRINIDAD" u="1"/>
        <s v="EDS JUAN MARTIN" u="1"/>
        <s v="EDS ENGATIVA" u="1"/>
        <s v="EDS EL GANADERO" u="1"/>
        <s v="EDS CARRERA 10" u="1"/>
        <s v="EDS TERPEL LA MARIANA" u="1"/>
        <s v="EDS PALOQUEMAO" u="1"/>
        <s v="EDS AVENIDA BOYACA SUR" u="1"/>
        <s v="EDS LOS ABUELOS" u="1"/>
        <s v="EDS PORTAL DE ALAMOS" u="1"/>
        <s v="EDS BUENOS AIRES" u="1"/>
        <s v="EDS CALLE 13" u="1"/>
        <s v="EDS COLON" u="1"/>
        <s v="EDS PRIMERA DE MAYO" u="1"/>
        <s v="EDS COMPOSTELA" u="1"/>
        <s v="EDS UNION ROMA" u="1"/>
        <s v="EDS PRADERA AV 68" u="1"/>
        <s v="EDS CRUZ ROJA" u="1"/>
        <s v="EDS BETANIA" u="1"/>
        <s v="EDS LA CONEJERA" u="1"/>
        <s v="EDS REAL TRANSPORTADORA" u="1"/>
        <s v="EDS LAS VEGAS" u="1"/>
        <s v="EDS TERPEL LA BOGOTANA" u="1"/>
        <s v="EDS MATATIGRES" u="1"/>
        <s v="EDS FONTIBON" u="1"/>
        <s v="EDS ALTAMIRA" u="1"/>
        <s v="EDS AVDA BOYACA" u="1"/>
        <s v="EDS AMERICAS BOGOTA" u="1"/>
        <s v="EDS LA 49" u="1"/>
        <s v="EDS TERPEL SAN ANDRES" u="1"/>
        <s v="EDS EL DORADO OPAIN" u="1"/>
        <s v="EDS ROOSVELT" u="1"/>
        <s v="EDS CONTADOR" u="1"/>
        <s v="EDS SEVILLANA" u="1"/>
        <s v="EDS TERPEL AVENIDA 28" u="1"/>
        <s v="EDS SANTANDER" u="1"/>
        <s v="EDS AV CIUDAD DE CALI" u="1"/>
        <s v="EDS INCOCENTRO" u="1"/>
        <s v="EDS CALLE 80" u="1"/>
      </sharedItems>
    </cacheField>
    <cacheField name="Corte" numFmtId="0">
      <sharedItems count="1">
        <s v="13 AL 27 DE AGOSTO"/>
      </sharedItems>
    </cacheField>
    <cacheField name="Factura" numFmtId="0">
      <sharedItems containsSemiMixedTypes="0" containsString="0" containsNumber="1" containsInteger="1" minValue="9019357245" maxValue="9019357275" count="19">
        <n v="9019357275"/>
        <n v="9019357256" u="1"/>
        <n v="9019357245" u="1"/>
        <n v="9019357268" u="1"/>
        <n v="9019357258" u="1"/>
        <n v="9019357263" u="1"/>
        <n v="9019357270" u="1"/>
        <n v="9019357260" u="1"/>
        <n v="9019357267" u="1"/>
        <n v="9019357271" u="1"/>
        <n v="9019357272" u="1"/>
        <n v="9019357265" u="1"/>
        <n v="9019357261" u="1"/>
        <n v="9019357253" u="1"/>
        <n v="9019357251" u="1"/>
        <n v="9019357262" u="1"/>
        <n v="9019357247" u="1"/>
        <n v="9019357249" u="1"/>
        <n v="9019357266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Contrato" numFmtId="0">
      <sharedItems/>
    </cacheField>
    <cacheField name="Homologación CREG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s v="04137797"/>
    <s v="21/08/2024"/>
    <s v="07:32"/>
    <s v="OBH309"/>
    <x v="0"/>
    <s v="BOGOTÁ, D.C."/>
    <s v="A"/>
    <x v="0"/>
    <n v="159388.26"/>
    <n v="10.438000000000001"/>
    <n v="15270"/>
    <s v="100080091069465"/>
    <n v="16117.75"/>
    <n v="168237.07450000002"/>
    <x v="0"/>
    <x v="0"/>
    <x v="0"/>
    <n v="465"/>
    <n v="10008009"/>
    <s v="SABANA"/>
    <n v="1069"/>
    <s v="Combustibles"/>
    <s v="0040006276"/>
    <s v="Bogotá"/>
  </r>
  <r>
    <s v="01514266"/>
    <s v="14/08/2024"/>
    <s v="07:27"/>
    <s v="OBI768"/>
    <x v="0"/>
    <s v="BOGOTÁ, D.C."/>
    <s v="A"/>
    <x v="0"/>
    <n v="149337.43"/>
    <n v="9.7669999999999995"/>
    <n v="15290"/>
    <s v="100080091039465"/>
    <n v="16117.75"/>
    <n v="157422.06425"/>
    <x v="1"/>
    <x v="0"/>
    <x v="0"/>
    <n v="465"/>
    <n v="10008009"/>
    <s v="SABANA"/>
    <n v="1039"/>
    <s v="Combustibles"/>
    <s v="0040006276"/>
    <s v="Bogotá"/>
  </r>
  <r>
    <s v="01514249"/>
    <s v="14/08/2024"/>
    <s v="07:10"/>
    <s v="OBH309"/>
    <x v="0"/>
    <s v="BOGOTÁ, D.C."/>
    <s v="A"/>
    <x v="0"/>
    <n v="218325.91"/>
    <n v="14.279"/>
    <n v="15290"/>
    <s v="100080091039465"/>
    <n v="16117.75"/>
    <n v="230145.35225"/>
    <x v="1"/>
    <x v="0"/>
    <x v="0"/>
    <n v="465"/>
    <n v="10008009"/>
    <s v="SABANA"/>
    <n v="1039"/>
    <s v="Combustibles"/>
    <s v="0040006276"/>
    <s v="Bogotá"/>
  </r>
  <r>
    <s v="01524385"/>
    <s v="23/08/2024"/>
    <s v="17:28"/>
    <s v="OKZ959"/>
    <x v="0"/>
    <s v="BOGOTÁ, D.C."/>
    <s v="A"/>
    <x v="0"/>
    <n v="118757.43"/>
    <n v="7.7670000000000003"/>
    <n v="15290"/>
    <s v="100080091039465"/>
    <n v="16117.75"/>
    <n v="125186.56425000001"/>
    <x v="1"/>
    <x v="0"/>
    <x v="0"/>
    <n v="465"/>
    <n v="10008009"/>
    <s v="SABANA"/>
    <n v="1039"/>
    <s v="Combustibles"/>
    <s v="0040006276"/>
    <s v="Bogotá"/>
  </r>
  <r>
    <s v="01521846"/>
    <s v="21/08/2024"/>
    <s v="11:40"/>
    <s v="OBG442"/>
    <x v="0"/>
    <s v="BOGOTÁ, D.C."/>
    <s v="A"/>
    <x v="1"/>
    <n v="52180.94"/>
    <n v="5.5629999999999997"/>
    <n v="9380"/>
    <s v="100080091039465"/>
    <n v="9656.1299999999992"/>
    <n v="53717.051189999991"/>
    <x v="1"/>
    <x v="0"/>
    <x v="0"/>
    <n v="465"/>
    <n v="10008009"/>
    <s v="SABANA"/>
    <n v="1039"/>
    <s v="Combustibles"/>
    <s v="0040006276"/>
    <s v="Bogotá"/>
  </r>
  <r>
    <s v="02342843"/>
    <s v="20/08/2024"/>
    <s v="06:19"/>
    <s v="OBI772"/>
    <x v="0"/>
    <s v="BOGOTÁ, D.C."/>
    <s v="A"/>
    <x v="1"/>
    <n v="60613.56"/>
    <n v="6.4619999999999997"/>
    <n v="9380"/>
    <s v="100080091039465"/>
    <n v="9656.1299999999992"/>
    <n v="62397.912059999995"/>
    <x v="1"/>
    <x v="0"/>
    <x v="0"/>
    <n v="465"/>
    <n v="10008009"/>
    <s v="SABANA"/>
    <n v="1039"/>
    <s v="Combustibles"/>
    <s v="0040006276"/>
    <s v="Bogotá"/>
  </r>
  <r>
    <s v="01235928"/>
    <s v="13/08/2024"/>
    <s v="10:03"/>
    <s v="OBI772"/>
    <x v="0"/>
    <s v="BOGOTÁ, D.C."/>
    <s v="A"/>
    <x v="1"/>
    <n v="88913.02"/>
    <n v="9.4789999999999992"/>
    <n v="9380"/>
    <s v="100080091069465"/>
    <n v="9656.1299999999992"/>
    <n v="91530.456269999981"/>
    <x v="0"/>
    <x v="0"/>
    <x v="0"/>
    <n v="465"/>
    <n v="10008009"/>
    <s v="SABANA"/>
    <n v="1069"/>
    <s v="Combustibles"/>
    <s v="0040006276"/>
    <s v="Bogotá"/>
  </r>
  <r>
    <s v="02340058"/>
    <s v="15/08/2024"/>
    <s v="10:15"/>
    <s v="OLM971"/>
    <x v="0"/>
    <s v="BOGOTÁ, D.C."/>
    <s v="A"/>
    <x v="1"/>
    <n v="113366.39999999999"/>
    <n v="11.76"/>
    <n v="9640"/>
    <s v="100080091039465"/>
    <n v="9656.1299999999992"/>
    <n v="113556.08879999998"/>
    <x v="1"/>
    <x v="0"/>
    <x v="0"/>
    <n v="465"/>
    <n v="10008009"/>
    <s v="SABANA"/>
    <n v="1039"/>
    <s v="Combustibles"/>
    <s v="0040006276"/>
    <s v="Bogotá"/>
  </r>
  <r>
    <s v="02339740"/>
    <s v="14/08/2024"/>
    <s v="19:10"/>
    <s v="OBI770"/>
    <x v="0"/>
    <s v="BOGOTÁ, D.C."/>
    <s v="A"/>
    <x v="1"/>
    <n v="91955.96"/>
    <n v="9.5389999999999997"/>
    <n v="9640"/>
    <s v="100080091039465"/>
    <n v="9656.1299999999992"/>
    <n v="92109.824069999988"/>
    <x v="1"/>
    <x v="0"/>
    <x v="0"/>
    <n v="465"/>
    <n v="10008009"/>
    <s v="SABANA"/>
    <n v="1039"/>
    <s v="Combustibles"/>
    <s v="0040006276"/>
    <s v="Bogotá"/>
  </r>
  <r>
    <s v="01514388"/>
    <s v="14/08/2024"/>
    <s v="09:26"/>
    <s v="OBH314"/>
    <x v="0"/>
    <s v="BOGOTÁ, D.C."/>
    <s v="A"/>
    <x v="0"/>
    <n v="119185.55"/>
    <n v="7.7949999999999999"/>
    <n v="15290"/>
    <s v="100080091039465"/>
    <n v="16117.75"/>
    <n v="125637.86125"/>
    <x v="1"/>
    <x v="0"/>
    <x v="0"/>
    <n v="465"/>
    <n v="10008009"/>
    <s v="SABANA"/>
    <n v="1039"/>
    <s v="Combustibles"/>
    <s v="0040006276"/>
    <s v="Bogotá"/>
  </r>
  <r>
    <s v="02342948"/>
    <s v="20/08/2024"/>
    <s v="08:19"/>
    <s v="OKZ914"/>
    <x v="0"/>
    <s v="BOGOTÁ, D.C."/>
    <s v="A"/>
    <x v="0"/>
    <n v="146845.16"/>
    <n v="9.6039999999999992"/>
    <n v="15290"/>
    <s v="100080091039465"/>
    <n v="16117.75"/>
    <n v="154794.87099999998"/>
    <x v="1"/>
    <x v="0"/>
    <x v="0"/>
    <n v="465"/>
    <n v="10008009"/>
    <s v="SABANA"/>
    <n v="1039"/>
    <s v="Combustibles"/>
    <s v="0040006276"/>
    <s v="Bogotá"/>
  </r>
  <r>
    <s v="01522568"/>
    <s v="22/08/2024"/>
    <s v="07:39"/>
    <s v="OLO563"/>
    <x v="0"/>
    <s v="BOGOTÁ, D.C."/>
    <s v="A"/>
    <x v="0"/>
    <n v="148160.1"/>
    <n v="9.69"/>
    <n v="15290"/>
    <s v="100080091039465"/>
    <n v="16117.75"/>
    <n v="156180.9975"/>
    <x v="1"/>
    <x v="0"/>
    <x v="0"/>
    <n v="465"/>
    <n v="10008009"/>
    <s v="SABANA"/>
    <n v="1039"/>
    <s v="Combustibles"/>
    <s v="0040006276"/>
    <s v="Bogotá"/>
  </r>
  <r>
    <s v="02344961"/>
    <s v="22/08/2024"/>
    <s v="08:43"/>
    <s v="OBI768"/>
    <x v="0"/>
    <s v="BOGOTÁ, D.C."/>
    <s v="A"/>
    <x v="0"/>
    <n v="119705.41"/>
    <n v="7.8289999999999997"/>
    <n v="15290"/>
    <s v="100080091039465"/>
    <n v="16117.75"/>
    <n v="126185.86474999999"/>
    <x v="1"/>
    <x v="0"/>
    <x v="0"/>
    <n v="465"/>
    <n v="10008009"/>
    <s v="SABANA"/>
    <n v="1039"/>
    <s v="Combustibles"/>
    <s v="0040006276"/>
    <s v="Bogotá"/>
  </r>
  <r>
    <s v="01527072"/>
    <s v="26/08/2024"/>
    <s v="09:11"/>
    <s v="OKZ914"/>
    <x v="0"/>
    <s v="BOGOTÁ, D.C."/>
    <s v="A"/>
    <x v="0"/>
    <n v="138191.01999999999"/>
    <n v="9.0380000000000003"/>
    <n v="15290"/>
    <s v="100080091039465"/>
    <n v="16117.75"/>
    <n v="145672.22450000001"/>
    <x v="1"/>
    <x v="0"/>
    <x v="0"/>
    <n v="465"/>
    <n v="10008009"/>
    <s v="SABANA"/>
    <n v="1039"/>
    <s v="Combustibles"/>
    <s v="0040006276"/>
    <s v="Bogotá"/>
  </r>
  <r>
    <s v="01528282"/>
    <s v="27/08/2024"/>
    <s v="09:46"/>
    <s v="OKZ959"/>
    <x v="0"/>
    <s v="BOGOTÁ, D.C."/>
    <s v="A"/>
    <x v="0"/>
    <n v="116219.29"/>
    <n v="7.601"/>
    <n v="15290"/>
    <s v="100080091039465"/>
    <n v="16117.75"/>
    <n v="122511.01775"/>
    <x v="1"/>
    <x v="0"/>
    <x v="0"/>
    <n v="465"/>
    <n v="10008009"/>
    <s v="SABANA"/>
    <n v="1039"/>
    <s v="Combustibles"/>
    <s v="0040006276"/>
    <s v="Bogotá"/>
  </r>
  <r>
    <s v="01523035"/>
    <s v="22/08/2024"/>
    <s v="15:01"/>
    <s v="OBI772"/>
    <x v="0"/>
    <s v="BOGOTÁ, D.C."/>
    <s v="A"/>
    <x v="1"/>
    <n v="69355.72"/>
    <n v="7.3940000000000001"/>
    <n v="9380"/>
    <s v="100080091039465"/>
    <n v="9656.1299999999992"/>
    <n v="71397.42521999999"/>
    <x v="1"/>
    <x v="0"/>
    <x v="0"/>
    <n v="465"/>
    <n v="10008009"/>
    <s v="SABANA"/>
    <n v="1039"/>
    <s v="Combustibles"/>
    <s v="0040006276"/>
    <s v="Bogotá"/>
  </r>
  <r>
    <s v="02343777"/>
    <s v="21/08/2024"/>
    <s v="06:52"/>
    <s v="OBI720"/>
    <x v="0"/>
    <s v="BOGOTÁ, D.C."/>
    <s v="A"/>
    <x v="1"/>
    <n v="123816"/>
    <n v="13.2"/>
    <n v="9380"/>
    <s v="100080091039465"/>
    <n v="9656.1299999999992"/>
    <n v="127460.91599999998"/>
    <x v="1"/>
    <x v="0"/>
    <x v="0"/>
    <n v="465"/>
    <n v="10008009"/>
    <s v="SABANA"/>
    <n v="1039"/>
    <s v="Combustibles"/>
    <s v="0040006276"/>
    <s v="Bogotá"/>
  </r>
  <r>
    <s v="01526932"/>
    <s v="26/08/2024"/>
    <s v="07:01"/>
    <s v="OLM972"/>
    <x v="0"/>
    <s v="BOGOTÁ, D.C."/>
    <s v="A"/>
    <x v="1"/>
    <n v="138401.9"/>
    <n v="14.755000000000001"/>
    <n v="9380"/>
    <s v="100080091039465"/>
    <n v="9656.1299999999992"/>
    <n v="142476.19814999998"/>
    <x v="1"/>
    <x v="0"/>
    <x v="0"/>
    <n v="465"/>
    <n v="10008009"/>
    <s v="SABANA"/>
    <n v="1039"/>
    <s v="Combustibles"/>
    <s v="0040006276"/>
    <s v="Bogotá"/>
  </r>
  <r>
    <s v="01528157"/>
    <s v="27/08/2024"/>
    <s v="07:40"/>
    <s v="OBI771"/>
    <x v="0"/>
    <s v="BOGOTÁ, D.C."/>
    <s v="A"/>
    <x v="1"/>
    <n v="118535.06"/>
    <n v="12.637"/>
    <n v="9380"/>
    <s v="100080091039465"/>
    <n v="9656.1299999999992"/>
    <n v="122024.51480999999"/>
    <x v="1"/>
    <x v="0"/>
    <x v="0"/>
    <n v="465"/>
    <n v="10008009"/>
    <s v="SABANA"/>
    <n v="1039"/>
    <s v="Combustibles"/>
    <s v="0040006276"/>
    <s v="Bogotá"/>
  </r>
  <r>
    <s v="02338243"/>
    <s v="13/08/2024"/>
    <s v="10:32"/>
    <s v="OBI771"/>
    <x v="0"/>
    <s v="BOGOTÁ, D.C."/>
    <s v="A"/>
    <x v="1"/>
    <n v="115892.08"/>
    <n v="12.022"/>
    <n v="9640"/>
    <s v="100080091039465"/>
    <n v="9656.1299999999992"/>
    <n v="116085.99485999999"/>
    <x v="1"/>
    <x v="0"/>
    <x v="0"/>
    <n v="465"/>
    <n v="10008009"/>
    <s v="SABANA"/>
    <n v="1039"/>
    <s v="Combustibles"/>
    <s v="0040006276"/>
    <s v="Bogotá"/>
  </r>
  <r>
    <s v="01521302"/>
    <s v="20/08/2024"/>
    <s v="22:16"/>
    <s v="OBI771"/>
    <x v="0"/>
    <s v="BOGOTÁ, D.C."/>
    <s v="A"/>
    <x v="1"/>
    <n v="100562.98"/>
    <n v="10.721"/>
    <n v="9380"/>
    <s v="100080091039465"/>
    <n v="9656.1299999999992"/>
    <n v="103523.36972999999"/>
    <x v="1"/>
    <x v="0"/>
    <x v="0"/>
    <n v="465"/>
    <n v="10008009"/>
    <s v="SABANA"/>
    <n v="1039"/>
    <s v="Combustibles"/>
    <s v="0040006276"/>
    <s v="Bogotá"/>
  </r>
  <r>
    <s v="02338141"/>
    <s v="13/08/2024"/>
    <s v="08:55"/>
    <s v="OKZ914"/>
    <x v="0"/>
    <s v="BOGOTÁ, D.C."/>
    <s v="A"/>
    <x v="0"/>
    <n v="140989.09"/>
    <n v="9.2210000000000001"/>
    <n v="15290"/>
    <s v="100080091039465"/>
    <n v="16117.75"/>
    <n v="148621.77275"/>
    <x v="1"/>
    <x v="0"/>
    <x v="0"/>
    <n v="465"/>
    <n v="10008009"/>
    <s v="SABANA"/>
    <n v="1039"/>
    <s v="Combustibles"/>
    <s v="0040006276"/>
    <s v="Bogotá"/>
  </r>
  <r>
    <s v="01516321"/>
    <s v="15/08/2024"/>
    <s v="21:29"/>
    <s v="OBI772"/>
    <x v="0"/>
    <s v="BOGOTÁ, D.C."/>
    <s v="A"/>
    <x v="1"/>
    <n v="73447.16"/>
    <n v="7.6189999999999998"/>
    <n v="9640"/>
    <s v="100080091039465"/>
    <n v="9656.1299999999992"/>
    <n v="73570.054469999988"/>
    <x v="1"/>
    <x v="0"/>
    <x v="0"/>
    <n v="465"/>
    <n v="10008009"/>
    <s v="SABANA"/>
    <n v="1039"/>
    <s v="Combustibles"/>
    <s v="0040006276"/>
    <s v="Bogotá"/>
  </r>
  <r>
    <s v="01516547"/>
    <s v="16/08/2024"/>
    <s v="06:08"/>
    <s v="OLM972"/>
    <x v="0"/>
    <s v="BOGOTÁ, D.C."/>
    <s v="A"/>
    <x v="1"/>
    <n v="137977.32"/>
    <n v="14.313000000000001"/>
    <n v="9640"/>
    <s v="100080091039465"/>
    <n v="9656.1299999999992"/>
    <n v="138208.18868999998"/>
    <x v="1"/>
    <x v="0"/>
    <x v="0"/>
    <n v="465"/>
    <n v="10008009"/>
    <s v="SABANA"/>
    <n v="1039"/>
    <s v="Combustibles"/>
    <s v="0040006276"/>
    <s v="Bogotá"/>
  </r>
  <r>
    <s v="01517307"/>
    <s v="16/08/2024"/>
    <s v="18:03"/>
    <s v="OLO562"/>
    <x v="0"/>
    <s v="BOGOTÁ, D.C."/>
    <s v="A"/>
    <x v="0"/>
    <n v="118268.15"/>
    <n v="7.7350000000000003"/>
    <n v="15290"/>
    <s v="100080091039465"/>
    <n v="16117.75"/>
    <n v="124670.79625"/>
    <x v="1"/>
    <x v="0"/>
    <x v="0"/>
    <n v="465"/>
    <n v="10008009"/>
    <s v="SABANA"/>
    <n v="1039"/>
    <s v="Combustibles"/>
    <s v="0040006276"/>
    <s v="Bogotá"/>
  </r>
  <r>
    <s v="01528531"/>
    <s v="27/08/2024"/>
    <s v="14:28"/>
    <s v="OBH309"/>
    <x v="0"/>
    <s v="BOGOTÁ, D.C."/>
    <s v="A"/>
    <x v="0"/>
    <n v="164780.32999999999"/>
    <n v="10.776999999999999"/>
    <n v="15290"/>
    <s v="100080091039465"/>
    <n v="16117.75"/>
    <n v="173700.99174999999"/>
    <x v="1"/>
    <x v="0"/>
    <x v="0"/>
    <n v="465"/>
    <n v="10008009"/>
    <s v="SABANA"/>
    <n v="1039"/>
    <s v="Combustibles"/>
    <s v="0040006276"/>
    <s v="Bogotá"/>
  </r>
  <r>
    <s v="01523770"/>
    <s v="23/08/2024"/>
    <s v="07:25"/>
    <s v="OBI770"/>
    <x v="0"/>
    <s v="BOGOTÁ, D.C."/>
    <s v="A"/>
    <x v="1"/>
    <n v="127455.44"/>
    <n v="13.587999999999999"/>
    <n v="9380"/>
    <s v="100080091039465"/>
    <n v="9656.1299999999992"/>
    <n v="131207.49443999998"/>
    <x v="1"/>
    <x v="0"/>
    <x v="0"/>
    <n v="465"/>
    <n v="10008009"/>
    <s v="SABANA"/>
    <n v="1039"/>
    <s v="Combustibles"/>
    <s v="0040006276"/>
    <s v="Bogotá"/>
  </r>
  <r>
    <s v="02346694"/>
    <s v="24/08/2024"/>
    <s v="08:22"/>
    <s v="OLM971"/>
    <x v="0"/>
    <s v="BOGOTÁ, D.C."/>
    <s v="A"/>
    <x v="1"/>
    <n v="115411.52"/>
    <n v="12.304"/>
    <n v="9380"/>
    <s v="100080091039465"/>
    <n v="9656.1299999999992"/>
    <n v="118809.02351999999"/>
    <x v="1"/>
    <x v="0"/>
    <x v="0"/>
    <n v="465"/>
    <n v="10008009"/>
    <s v="SABANA"/>
    <n v="1039"/>
    <s v="Combustibles"/>
    <s v="0040006276"/>
    <s v="Bogotá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" cacheId="0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I17" firstHeaderRow="1" firstDataRow="3" firstDataCol="3" rowPageCount="1" colPageCount="1"/>
  <pivotFields count="24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0">
        <item m="1" x="2"/>
        <item m="1" x="16"/>
        <item m="1" x="17"/>
        <item m="1" x="14"/>
        <item m="1" x="13"/>
        <item m="1" x="1"/>
        <item m="1" x="4"/>
        <item m="1" x="7"/>
        <item m="1" x="12"/>
        <item m="1" x="15"/>
        <item m="1" x="5"/>
        <item m="1" x="11"/>
        <item m="1" x="18"/>
        <item m="1" x="8"/>
        <item m="1" x="3"/>
        <item m="1" x="6"/>
        <item m="1" x="9"/>
        <item m="1" x="10"/>
        <item x="0"/>
        <item t="default"/>
      </items>
    </pivotField>
    <pivotField compact="0" outline="0" showAll="0"/>
    <pivotField compact="0" outline="0" showAll="0"/>
    <pivotField axis="axisCol" compact="0" outline="0" subtotalTop="0" showAll="0" includeNewItemsInFilter="1">
      <items count="3">
        <item x="0"/>
        <item x="1"/>
        <item t="default"/>
      </items>
    </pivotField>
    <pivotField compact="0" numFmtId="42" outline="0" showAll="0"/>
    <pivotField dataField="1" compact="0" outline="0" subtotalTop="0" showAll="0" includeNewItemsInFilter="1"/>
    <pivotField compact="0" numFmtId="42" outline="0" showAll="0"/>
    <pivotField compact="0" outline="0" showAll="0"/>
    <pivotField compact="0" numFmtId="42" outline="0" showAll="0"/>
    <pivotField dataField="1" compact="0" outline="0" subtotalTop="0" showAll="0" includeNewItemsInFilter="1" defaultSubtotal="0"/>
    <pivotField axis="axisRow" compact="0" outline="0" subtotalTop="0" showAll="0" includeNewItemsInFilter="1" sortType="descending" rankBy="0" defaultSubtotal="0">
      <items count="50"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x="0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x="1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Page" compact="0" outline="0" subtotalTop="0" showAll="0" includeNewItemsInFilter="1" sortType="ascending" rankBy="0" defaultSubtotal="0">
      <items count="1">
        <item x="0"/>
      </items>
    </pivotField>
    <pivotField axis="axisRow" compact="0" outline="0" subtotalTop="0" showAll="0" includeNewItemsInFilter="1" sortType="descending" defaultSubtotal="0">
      <items count="19">
        <item m="1" x="2"/>
        <item m="1" x="13"/>
        <item m="1" x="14"/>
        <item m="1" x="16"/>
        <item m="1" x="17"/>
        <item m="1" x="1"/>
        <item m="1" x="4"/>
        <item m="1" x="5"/>
        <item m="1" x="7"/>
        <item m="1" x="12"/>
        <item m="1" x="15"/>
        <item m="1" x="11"/>
        <item m="1" x="18"/>
        <item m="1" x="8"/>
        <item m="1" x="3"/>
        <item m="1" x="6"/>
        <item m="1" x="9"/>
        <item x="0"/>
        <item m="1" x="10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4"/>
    <field x="16"/>
    <field x="14"/>
  </rowFields>
  <rowItems count="4">
    <i>
      <x v="18"/>
      <x v="17"/>
      <x v="29"/>
    </i>
    <i r="2">
      <x v="11"/>
    </i>
    <i t="default">
      <x v="18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15" item="0" hier="0"/>
  </pageFields>
  <dataFields count="2">
    <dataField name="Suma de Volumen" fld="9" baseField="5" baseItem="0" numFmtId="165"/>
    <dataField name="Suma de Valor Factura" fld="13" baseField="5" baseItem="0" numFmtId="164"/>
  </dataFields>
  <formats count="35">
    <format dxfId="37">
      <pivotArea field="16" type="button" dataOnly="0" labelOnly="1" outline="0" axis="axisRow" fieldPosition="1"/>
    </format>
    <format dxfId="36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5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4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3">
      <pivotArea type="all" dataOnly="0" outline="0" fieldPosition="0"/>
    </format>
    <format dxfId="32">
      <pivotArea type="all" dataOnly="0" outline="0" fieldPosition="0"/>
    </format>
    <format dxfId="31">
      <pivotArea outline="0" fieldPosition="0">
        <references count="1">
          <reference field="4294967294" count="1">
            <x v="1"/>
          </reference>
        </references>
      </pivotArea>
    </format>
    <format dxfId="30">
      <pivotArea outline="0" fieldPosition="0">
        <references count="1">
          <reference field="4294967294" count="1">
            <x v="0"/>
          </reference>
        </references>
      </pivotArea>
    </format>
    <format dxfId="29">
      <pivotArea dataOnly="0" labelOnly="1" outline="0" fieldPosition="0">
        <references count="1">
          <reference field="7" count="0"/>
        </references>
      </pivotArea>
    </format>
    <format dxfId="28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7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6">
      <pivotArea grandRow="1" outline="0" collapsedLevelsAreSubtotals="1" fieldPosition="0"/>
    </format>
    <format dxfId="25">
      <pivotArea dataOnly="0" labelOnly="1" grandRow="1" outline="0" fieldPosition="0"/>
    </format>
    <format dxfId="24">
      <pivotArea grandRow="1" outline="0" collapsedLevelsAreSubtotals="1" fieldPosition="0"/>
    </format>
    <format dxfId="23">
      <pivotArea dataOnly="0" labelOnly="1" grandRow="1" outline="0" fieldPosition="0"/>
    </format>
    <format dxfId="22">
      <pivotArea dataOnly="0" labelOnly="1" outline="0" fieldPosition="0">
        <references count="1">
          <reference field="7" count="0"/>
        </references>
      </pivotArea>
    </format>
    <format dxfId="21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0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type="origin" dataOnly="0" labelOnly="1" outline="0" fieldPosition="0"/>
    </format>
    <format dxfId="16">
      <pivotArea field="7" type="button" dataOnly="0" labelOnly="1" outline="0" axis="axisCol" fieldPosition="0"/>
    </format>
    <format dxfId="15">
      <pivotArea field="-2" type="button" dataOnly="0" labelOnly="1" outline="0" axis="axisCol" fieldPosition="1"/>
    </format>
    <format dxfId="14">
      <pivotArea type="topRight" dataOnly="0" labelOnly="1" outline="0" fieldPosition="0"/>
    </format>
    <format dxfId="13">
      <pivotArea field="14" type="button" dataOnly="0" labelOnly="1" outline="0" axis="axisRow" fieldPosition="2"/>
    </format>
    <format dxfId="12">
      <pivotArea field="16" type="button" dataOnly="0" labelOnly="1" outline="0" axis="axisRow" fieldPosition="1"/>
    </format>
    <format dxfId="11">
      <pivotArea dataOnly="0" labelOnly="1" outline="0" fieldPosition="0">
        <references count="1">
          <reference field="14" count="0"/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2">
          <reference field="14" count="0" selected="0"/>
          <reference field="16" count="0"/>
        </references>
      </pivotArea>
    </format>
    <format dxfId="8">
      <pivotArea dataOnly="0" labelOnly="1" outline="0" fieldPosition="0">
        <references count="1">
          <reference field="7" count="0"/>
        </references>
      </pivotArea>
    </format>
    <format dxfId="7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4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641"/>
  <sheetViews>
    <sheetView showGridLines="0" topLeftCell="A619" workbookViewId="0">
      <selection activeCell="A641" sqref="A641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3" width="2.7109375" style="1" customWidth="1"/>
    <col min="4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s="8" t="s">
        <v>4</v>
      </c>
      <c r="B599" s="8" t="s">
        <v>36</v>
      </c>
    </row>
    <row r="600" spans="1:2">
      <c r="A600" s="8" t="s">
        <v>37</v>
      </c>
      <c r="B600" s="8" t="s">
        <v>38</v>
      </c>
    </row>
    <row r="601" spans="1:2">
      <c r="A601" s="8" t="s">
        <v>39</v>
      </c>
      <c r="B601" s="8" t="s">
        <v>40</v>
      </c>
    </row>
    <row r="602" spans="1:2">
      <c r="A602" s="8" t="s">
        <v>67</v>
      </c>
      <c r="B602" s="8" t="s">
        <v>40</v>
      </c>
    </row>
    <row r="603" spans="1:2">
      <c r="A603" s="8" t="s">
        <v>41</v>
      </c>
      <c r="B603" s="8" t="s">
        <v>38</v>
      </c>
    </row>
    <row r="604" spans="1:2">
      <c r="A604" s="8" t="s">
        <v>42</v>
      </c>
      <c r="B604" s="8" t="s">
        <v>38</v>
      </c>
    </row>
    <row r="605" spans="1:2">
      <c r="A605" s="8" t="s">
        <v>43</v>
      </c>
      <c r="B605" s="8" t="s">
        <v>40</v>
      </c>
    </row>
    <row r="606" spans="1:2">
      <c r="A606" s="8" t="s">
        <v>44</v>
      </c>
      <c r="B606" s="8" t="s">
        <v>45</v>
      </c>
    </row>
    <row r="607" spans="1:2">
      <c r="A607" s="8" t="s">
        <v>46</v>
      </c>
      <c r="B607" s="8" t="s">
        <v>38</v>
      </c>
    </row>
    <row r="608" spans="1:2">
      <c r="A608" s="8" t="s">
        <v>57</v>
      </c>
      <c r="B608" s="8" t="s">
        <v>38</v>
      </c>
    </row>
    <row r="609" spans="1:2">
      <c r="A609" s="8" t="s">
        <v>47</v>
      </c>
      <c r="B609" s="8" t="s">
        <v>38</v>
      </c>
    </row>
    <row r="610" spans="1:2">
      <c r="A610" s="8" t="s">
        <v>48</v>
      </c>
      <c r="B610" s="8" t="s">
        <v>38</v>
      </c>
    </row>
    <row r="611" spans="1:2">
      <c r="A611" s="8" t="s">
        <v>49</v>
      </c>
      <c r="B611" s="8" t="s">
        <v>40</v>
      </c>
    </row>
    <row r="612" spans="1:2">
      <c r="A612" s="8" t="s">
        <v>63</v>
      </c>
      <c r="B612" s="8" t="s">
        <v>40</v>
      </c>
    </row>
    <row r="613" spans="1:2">
      <c r="A613" s="8" t="s">
        <v>67</v>
      </c>
      <c r="B613" s="8" t="s">
        <v>40</v>
      </c>
    </row>
    <row r="614" spans="1:2">
      <c r="A614" s="8" t="s">
        <v>70</v>
      </c>
      <c r="B614" s="8" t="s">
        <v>40</v>
      </c>
    </row>
    <row r="615" spans="1:2">
      <c r="A615" s="8" t="s">
        <v>68</v>
      </c>
      <c r="B615" s="8" t="s">
        <v>40</v>
      </c>
    </row>
    <row r="616" spans="1:2">
      <c r="A616" s="8" t="s">
        <v>69</v>
      </c>
      <c r="B616" s="8" t="s">
        <v>45</v>
      </c>
    </row>
    <row r="617" spans="1:2">
      <c r="A617" s="8" t="s">
        <v>66</v>
      </c>
      <c r="B617" s="8" t="s">
        <v>45</v>
      </c>
    </row>
    <row r="618" spans="1:2">
      <c r="A618" s="8" t="s">
        <v>65</v>
      </c>
      <c r="B618" s="8" t="s">
        <v>45</v>
      </c>
    </row>
    <row r="619" spans="1:2">
      <c r="A619" s="8" t="s">
        <v>62</v>
      </c>
      <c r="B619" s="8" t="s">
        <v>40</v>
      </c>
    </row>
    <row r="620" spans="1:2">
      <c r="A620" s="8" t="s">
        <v>59</v>
      </c>
      <c r="B620" s="8" t="s">
        <v>45</v>
      </c>
    </row>
    <row r="621" spans="1:2">
      <c r="A621" s="8" t="s">
        <v>71</v>
      </c>
      <c r="B621" s="8" t="s">
        <v>72</v>
      </c>
    </row>
    <row r="622" spans="1:2">
      <c r="A622" s="8" t="s">
        <v>50</v>
      </c>
      <c r="B622" s="8" t="s">
        <v>38</v>
      </c>
    </row>
    <row r="623" spans="1:2">
      <c r="A623" s="8" t="s">
        <v>73</v>
      </c>
      <c r="B623" s="8" t="s">
        <v>38</v>
      </c>
    </row>
    <row r="624" spans="1:2">
      <c r="A624" s="8" t="s">
        <v>74</v>
      </c>
      <c r="B624" s="8" t="s">
        <v>38</v>
      </c>
    </row>
    <row r="625" spans="1:2">
      <c r="A625" s="8" t="s">
        <v>51</v>
      </c>
      <c r="B625" s="8" t="s">
        <v>38</v>
      </c>
    </row>
    <row r="626" spans="1:2">
      <c r="A626" s="8" t="s">
        <v>52</v>
      </c>
      <c r="B626" s="8" t="s">
        <v>38</v>
      </c>
    </row>
    <row r="627" spans="1:2">
      <c r="A627" s="8" t="s">
        <v>61</v>
      </c>
      <c r="B627" s="8" t="s">
        <v>40</v>
      </c>
    </row>
    <row r="628" spans="1:2">
      <c r="A628" s="8" t="s">
        <v>64</v>
      </c>
      <c r="B628" s="8" t="s">
        <v>45</v>
      </c>
    </row>
    <row r="629" spans="1:2">
      <c r="A629" s="8" t="s">
        <v>53</v>
      </c>
      <c r="B629" s="8" t="s">
        <v>45</v>
      </c>
    </row>
    <row r="630" spans="1:2">
      <c r="A630" s="8" t="s">
        <v>60</v>
      </c>
      <c r="B630" s="8" t="s">
        <v>40</v>
      </c>
    </row>
    <row r="631" spans="1:2">
      <c r="A631" s="8" t="s">
        <v>54</v>
      </c>
      <c r="B631" s="8" t="s">
        <v>40</v>
      </c>
    </row>
    <row r="632" spans="1:2">
      <c r="A632" s="8" t="s">
        <v>58</v>
      </c>
      <c r="B632" s="8" t="s">
        <v>45</v>
      </c>
    </row>
    <row r="633" spans="1:2">
      <c r="A633" s="8" t="s">
        <v>123</v>
      </c>
      <c r="B633" s="8" t="s">
        <v>38</v>
      </c>
    </row>
    <row r="634" spans="1:2">
      <c r="A634" s="8" t="s">
        <v>55</v>
      </c>
      <c r="B634" s="8" t="s">
        <v>40</v>
      </c>
    </row>
    <row r="635" spans="1:2">
      <c r="A635" s="8" t="s">
        <v>56</v>
      </c>
      <c r="B635" s="8" t="s">
        <v>38</v>
      </c>
    </row>
    <row r="636" spans="1:2">
      <c r="A636" s="8" t="s">
        <v>75</v>
      </c>
      <c r="B636" s="8" t="s">
        <v>38</v>
      </c>
    </row>
    <row r="637" spans="1:2">
      <c r="A637" s="8" t="s">
        <v>76</v>
      </c>
      <c r="B637" s="8" t="s">
        <v>45</v>
      </c>
    </row>
    <row r="638" spans="1:2">
      <c r="A638" s="8" t="s">
        <v>77</v>
      </c>
      <c r="B638" s="8" t="s">
        <v>38</v>
      </c>
    </row>
    <row r="639" spans="1:2">
      <c r="A639" s="8" t="s">
        <v>78</v>
      </c>
      <c r="B639" s="8" t="s">
        <v>45</v>
      </c>
    </row>
    <row r="640" spans="1:2">
      <c r="A640" s="8" t="s">
        <v>79</v>
      </c>
      <c r="B640" s="8" t="s">
        <v>38</v>
      </c>
    </row>
    <row r="641" spans="1:2">
      <c r="A641" s="8" t="s">
        <v>125</v>
      </c>
      <c r="B641" s="8" t="s">
        <v>126</v>
      </c>
    </row>
  </sheetData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201"/>
  <sheetViews>
    <sheetView showGridLines="0" zoomScale="85" zoomScaleNormal="85" zoomScaleSheetLayoutView="85" workbookViewId="0">
      <selection activeCell="C23" sqref="C23"/>
    </sheetView>
  </sheetViews>
  <sheetFormatPr baseColWidth="10" defaultColWidth="11.42578125" defaultRowHeight="11.25"/>
  <cols>
    <col min="1" max="1" width="26" style="11" bestFit="1" customWidth="1"/>
    <col min="2" max="2" width="25.7109375" style="11" customWidth="1"/>
    <col min="3" max="3" width="23.85546875" style="11" bestFit="1" customWidth="1"/>
    <col min="4" max="7" width="16.5703125" style="11" bestFit="1" customWidth="1"/>
    <col min="8" max="8" width="25.5703125" style="11" bestFit="1" customWidth="1"/>
    <col min="9" max="9" width="30.28515625" style="11" bestFit="1" customWidth="1"/>
    <col min="10" max="10" width="22.28515625" style="11" customWidth="1"/>
    <col min="11" max="11" width="25.7109375" style="11" bestFit="1" customWidth="1"/>
    <col min="12" max="15" width="11.42578125" style="11"/>
    <col min="16" max="16" width="0" style="11" hidden="1" customWidth="1"/>
    <col min="17" max="16384" width="11.42578125" style="11"/>
  </cols>
  <sheetData>
    <row r="1" spans="1:16" s="5" customFormat="1" ht="35.25">
      <c r="A1" s="3" t="str">
        <f>IF(B9="(Todas)",B3,B9)</f>
        <v>13 AL 27 DE AGOSTO</v>
      </c>
      <c r="B1" s="4" t="s">
        <v>259</v>
      </c>
      <c r="C1" s="4"/>
      <c r="D1" s="4"/>
      <c r="E1" s="4"/>
      <c r="F1" s="4"/>
      <c r="G1" s="4"/>
      <c r="H1" s="4"/>
      <c r="I1" s="4"/>
    </row>
    <row r="2" spans="1:16" s="5" customFormat="1" ht="27">
      <c r="A2" s="6" t="s">
        <v>33</v>
      </c>
      <c r="B2" s="12" t="str">
        <f>CONCATENATE(A2,A1,A3)</f>
        <v>REPORTE DE CONSUMOS 13 AL 27 DE AGOSTO DE 2024</v>
      </c>
      <c r="C2" s="7"/>
      <c r="D2" s="7"/>
      <c r="E2" s="7"/>
      <c r="F2" s="7"/>
      <c r="G2" s="7"/>
      <c r="H2" s="7"/>
      <c r="I2" s="7"/>
    </row>
    <row r="3" spans="1:16" s="5" customFormat="1">
      <c r="A3" s="6" t="s">
        <v>124</v>
      </c>
      <c r="B3" s="6"/>
    </row>
    <row r="4" spans="1:16" s="5" customFormat="1">
      <c r="A4" s="6"/>
      <c r="B4" s="6" t="s">
        <v>13</v>
      </c>
      <c r="C4" s="6" t="s">
        <v>20</v>
      </c>
    </row>
    <row r="5" spans="1:16" s="5" customFormat="1"/>
    <row r="6" spans="1:16" s="5" customFormat="1"/>
    <row r="7" spans="1:16" s="5" customFormat="1"/>
    <row r="8" spans="1:16" s="9" customFormat="1" ht="14.25">
      <c r="A8" s="8"/>
      <c r="B8" s="8"/>
    </row>
    <row r="9" spans="1:16" s="9" customFormat="1" ht="14.25">
      <c r="A9" s="24" t="s">
        <v>7</v>
      </c>
      <c r="B9" s="25" t="s">
        <v>258</v>
      </c>
    </row>
    <row r="10" spans="1:16" s="10" customFormat="1" ht="14.25"/>
    <row r="11" spans="1:16" s="9" customFormat="1" ht="14.25">
      <c r="A11" s="71"/>
      <c r="B11" s="71"/>
      <c r="C11" s="71"/>
      <c r="D11" s="71" t="s">
        <v>4</v>
      </c>
      <c r="E11" s="71" t="s">
        <v>31</v>
      </c>
      <c r="F11" s="71"/>
      <c r="G11" s="71"/>
      <c r="H11" s="71"/>
      <c r="I11" s="71"/>
      <c r="J11" s="8"/>
      <c r="K11" s="8"/>
    </row>
    <row r="12" spans="1:16" s="9" customFormat="1" ht="15">
      <c r="A12" s="71"/>
      <c r="B12" s="71"/>
      <c r="C12" s="71"/>
      <c r="D12" s="26" t="s">
        <v>40</v>
      </c>
      <c r="E12" s="27"/>
      <c r="F12" s="26" t="s">
        <v>38</v>
      </c>
      <c r="G12" s="27"/>
      <c r="H12" s="66" t="s">
        <v>32</v>
      </c>
      <c r="I12" s="66" t="s">
        <v>35</v>
      </c>
      <c r="J12" s="8"/>
      <c r="K12" s="8"/>
    </row>
    <row r="13" spans="1:16" s="9" customFormat="1" ht="15">
      <c r="A13" s="28" t="s">
        <v>133</v>
      </c>
      <c r="B13" s="29" t="s">
        <v>10</v>
      </c>
      <c r="C13" s="54" t="s">
        <v>8</v>
      </c>
      <c r="D13" s="30" t="s">
        <v>5</v>
      </c>
      <c r="E13" s="29" t="s">
        <v>34</v>
      </c>
      <c r="F13" s="30" t="s">
        <v>5</v>
      </c>
      <c r="G13" s="29" t="s">
        <v>34</v>
      </c>
      <c r="H13" s="68"/>
      <c r="I13" s="68"/>
      <c r="J13" s="8"/>
      <c r="K13" s="8"/>
    </row>
    <row r="14" spans="1:16" s="9" customFormat="1" ht="14.25">
      <c r="A14" s="31" t="s">
        <v>168</v>
      </c>
      <c r="B14" s="32">
        <v>9019357275</v>
      </c>
      <c r="C14" s="32" t="s">
        <v>182</v>
      </c>
      <c r="D14" s="33">
        <v>111.10299999999999</v>
      </c>
      <c r="E14" s="34">
        <v>1790730.3782499998</v>
      </c>
      <c r="F14" s="52">
        <v>151.87700000000001</v>
      </c>
      <c r="G14" s="34">
        <v>1466544.0560099999</v>
      </c>
      <c r="H14" s="35">
        <v>262.98</v>
      </c>
      <c r="I14" s="36">
        <v>3257274.4342599995</v>
      </c>
      <c r="J14" s="8"/>
      <c r="K14" s="8"/>
      <c r="P14" s="9" t="str">
        <f>+A14</f>
        <v>SG ALCALDIA MAYOR OC 125415</v>
      </c>
    </row>
    <row r="15" spans="1:16" s="9" customFormat="1" ht="14.25">
      <c r="A15" s="55"/>
      <c r="B15" s="67"/>
      <c r="C15" s="56" t="s">
        <v>163</v>
      </c>
      <c r="D15" s="57">
        <v>10.438000000000001</v>
      </c>
      <c r="E15" s="58">
        <v>168237.07450000002</v>
      </c>
      <c r="F15" s="59">
        <v>9.4789999999999992</v>
      </c>
      <c r="G15" s="58">
        <v>91530.456269999981</v>
      </c>
      <c r="H15" s="60">
        <v>19.917000000000002</v>
      </c>
      <c r="I15" s="61">
        <v>259767.53077000001</v>
      </c>
      <c r="J15" s="8"/>
      <c r="K15" s="8"/>
      <c r="P15" s="9">
        <f t="shared" ref="P15:P38" si="0">+A15</f>
        <v>0</v>
      </c>
    </row>
    <row r="16" spans="1:16" s="9" customFormat="1" ht="15">
      <c r="A16" s="62" t="s">
        <v>260</v>
      </c>
      <c r="B16" s="72"/>
      <c r="C16" s="72"/>
      <c r="D16" s="63">
        <v>121.541</v>
      </c>
      <c r="E16" s="73">
        <v>1958967.4527499999</v>
      </c>
      <c r="F16" s="74">
        <v>161.35599999999999</v>
      </c>
      <c r="G16" s="73">
        <v>1558074.5122799999</v>
      </c>
      <c r="H16" s="64">
        <v>282.89700000000005</v>
      </c>
      <c r="I16" s="65">
        <v>3517041.9650299996</v>
      </c>
      <c r="J16" s="8"/>
      <c r="K16" s="8"/>
      <c r="P16" s="9" t="str">
        <f t="shared" si="0"/>
        <v>Total SG ALCALDIA MAYOR OC 125415</v>
      </c>
    </row>
    <row r="17" spans="1:16" ht="15">
      <c r="A17" s="37" t="s">
        <v>9</v>
      </c>
      <c r="B17" s="38"/>
      <c r="C17" s="38"/>
      <c r="D17" s="39">
        <v>121.541</v>
      </c>
      <c r="E17" s="40">
        <v>1958967.4527499999</v>
      </c>
      <c r="F17" s="53">
        <v>161.35599999999999</v>
      </c>
      <c r="G17" s="40">
        <v>1558074.5122799999</v>
      </c>
      <c r="H17" s="41">
        <v>282.89700000000005</v>
      </c>
      <c r="I17" s="42">
        <v>3517041.9650299996</v>
      </c>
      <c r="J17" s="8"/>
      <c r="K17" s="8"/>
      <c r="P17" s="11" t="str">
        <f t="shared" si="0"/>
        <v>Total general</v>
      </c>
    </row>
    <row r="18" spans="1:16" ht="12.75">
      <c r="A18"/>
      <c r="B18"/>
      <c r="C18"/>
      <c r="D18"/>
      <c r="E18"/>
      <c r="F18"/>
      <c r="G18"/>
      <c r="H18"/>
      <c r="I18"/>
      <c r="J18" s="8"/>
      <c r="K18" s="8"/>
      <c r="P18" s="11">
        <f t="shared" si="0"/>
        <v>0</v>
      </c>
    </row>
    <row r="19" spans="1:16" ht="12.75">
      <c r="A19"/>
      <c r="B19"/>
      <c r="C19"/>
      <c r="D19"/>
      <c r="E19"/>
      <c r="F19"/>
      <c r="G19"/>
      <c r="H19"/>
      <c r="I19"/>
      <c r="J19" s="8"/>
      <c r="K19" s="8"/>
      <c r="P19" s="11">
        <f t="shared" si="0"/>
        <v>0</v>
      </c>
    </row>
    <row r="20" spans="1:16" ht="12.75">
      <c r="A20"/>
      <c r="B20"/>
      <c r="C20"/>
      <c r="D20"/>
      <c r="E20"/>
      <c r="F20"/>
      <c r="G20"/>
      <c r="H20"/>
      <c r="I20"/>
      <c r="J20" s="8"/>
      <c r="P20" s="11">
        <f t="shared" si="0"/>
        <v>0</v>
      </c>
    </row>
    <row r="21" spans="1:16" ht="12.75">
      <c r="A21"/>
      <c r="B21"/>
      <c r="C21"/>
      <c r="D21"/>
      <c r="E21"/>
      <c r="F21"/>
      <c r="G21"/>
      <c r="H21"/>
      <c r="I21"/>
      <c r="J21" s="8"/>
      <c r="P21" s="11">
        <f t="shared" si="0"/>
        <v>0</v>
      </c>
    </row>
    <row r="22" spans="1:16" ht="12.75">
      <c r="A22"/>
      <c r="B22"/>
      <c r="C22"/>
      <c r="D22"/>
      <c r="E22"/>
      <c r="F22"/>
      <c r="G22"/>
      <c r="H22"/>
      <c r="I22"/>
      <c r="J22" s="8"/>
      <c r="P22" s="11">
        <f t="shared" si="0"/>
        <v>0</v>
      </c>
    </row>
    <row r="23" spans="1:16" ht="12.75">
      <c r="A23"/>
      <c r="B23"/>
      <c r="C23"/>
      <c r="D23"/>
      <c r="E23"/>
      <c r="F23"/>
      <c r="G23"/>
      <c r="H23"/>
      <c r="I23"/>
      <c r="J23" s="8"/>
      <c r="P23" s="11">
        <f t="shared" si="0"/>
        <v>0</v>
      </c>
    </row>
    <row r="24" spans="1:16" ht="12.75">
      <c r="A24"/>
      <c r="B24"/>
      <c r="C24"/>
      <c r="D24"/>
      <c r="E24"/>
      <c r="F24"/>
      <c r="G24"/>
      <c r="H24"/>
      <c r="I24"/>
      <c r="J24" s="8"/>
      <c r="P24" s="11">
        <f t="shared" si="0"/>
        <v>0</v>
      </c>
    </row>
    <row r="25" spans="1:16" ht="12.75">
      <c r="A25"/>
      <c r="B25"/>
      <c r="C25"/>
      <c r="D25"/>
      <c r="E25"/>
      <c r="F25"/>
      <c r="G25"/>
      <c r="H25"/>
      <c r="I25"/>
      <c r="J25" s="8"/>
      <c r="P25" s="11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P26" s="11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/>
      <c r="P27" s="11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P28" s="11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/>
      <c r="P29" s="11">
        <f t="shared" si="0"/>
        <v>0</v>
      </c>
    </row>
    <row r="30" spans="1:16" ht="12.75">
      <c r="A30"/>
      <c r="B30"/>
      <c r="C30"/>
      <c r="D30"/>
      <c r="E30"/>
      <c r="F30"/>
      <c r="G30"/>
      <c r="H30"/>
      <c r="I30"/>
      <c r="P30" s="11">
        <f t="shared" si="0"/>
        <v>0</v>
      </c>
    </row>
    <row r="31" spans="1:16" ht="12.75">
      <c r="A31"/>
      <c r="B31"/>
      <c r="C31"/>
      <c r="D31"/>
      <c r="E31"/>
      <c r="F31"/>
      <c r="G31"/>
      <c r="H31"/>
      <c r="I31"/>
      <c r="P31" s="11">
        <f t="shared" si="0"/>
        <v>0</v>
      </c>
    </row>
    <row r="32" spans="1:16" ht="12.75">
      <c r="A32"/>
      <c r="B32"/>
      <c r="C32"/>
      <c r="D32"/>
      <c r="E32"/>
      <c r="F32"/>
      <c r="G32"/>
      <c r="H32"/>
      <c r="I32"/>
      <c r="P32" s="11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P33" s="11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P34" s="11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P35" s="11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P36" s="11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P37" s="11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P38" s="11">
        <f t="shared" si="0"/>
        <v>0</v>
      </c>
    </row>
    <row r="39" spans="1:16" ht="12.75">
      <c r="A39"/>
      <c r="B39"/>
      <c r="C39"/>
      <c r="D39"/>
      <c r="E39"/>
      <c r="F39"/>
      <c r="G39"/>
      <c r="H39"/>
      <c r="I39"/>
    </row>
    <row r="40" spans="1:16" ht="12.75">
      <c r="A40"/>
      <c r="B40"/>
      <c r="C40"/>
      <c r="D40"/>
      <c r="E40"/>
      <c r="F40"/>
      <c r="G40"/>
      <c r="H40"/>
      <c r="I40"/>
    </row>
    <row r="41" spans="1:16" ht="12.75">
      <c r="A41"/>
      <c r="B41"/>
      <c r="C41"/>
      <c r="D41"/>
      <c r="E41"/>
      <c r="F41"/>
      <c r="G41"/>
      <c r="H41"/>
      <c r="I41"/>
    </row>
    <row r="42" spans="1:16" ht="12.75">
      <c r="A42"/>
      <c r="B42"/>
      <c r="C42"/>
      <c r="D42"/>
      <c r="E42"/>
      <c r="F42"/>
      <c r="G42"/>
      <c r="H42"/>
      <c r="I42"/>
    </row>
    <row r="43" spans="1:16" ht="12.75">
      <c r="A43"/>
      <c r="B43"/>
      <c r="C43"/>
      <c r="D43"/>
      <c r="E43"/>
      <c r="F43"/>
      <c r="G43"/>
      <c r="H43"/>
      <c r="I43"/>
    </row>
    <row r="44" spans="1:16" ht="12.75">
      <c r="A44"/>
      <c r="B44"/>
      <c r="C44"/>
      <c r="D44"/>
      <c r="E44"/>
      <c r="F44"/>
      <c r="G44"/>
      <c r="H44"/>
      <c r="I44"/>
    </row>
    <row r="45" spans="1:16" ht="12.75">
      <c r="A45"/>
      <c r="B45"/>
      <c r="C45"/>
      <c r="D45"/>
      <c r="E45"/>
      <c r="F45"/>
      <c r="G45"/>
      <c r="H45"/>
      <c r="I45"/>
    </row>
    <row r="46" spans="1:16" ht="12.75">
      <c r="A46"/>
      <c r="B46"/>
      <c r="C46"/>
      <c r="D46"/>
      <c r="E46"/>
      <c r="F46"/>
      <c r="G46"/>
      <c r="H46"/>
      <c r="I46"/>
    </row>
    <row r="47" spans="1:16" ht="12.75">
      <c r="A47"/>
      <c r="B47"/>
      <c r="C47"/>
      <c r="D47"/>
      <c r="E47"/>
      <c r="F47"/>
      <c r="G47"/>
      <c r="H47"/>
      <c r="I47"/>
    </row>
    <row r="48" spans="1:16" ht="12.75">
      <c r="A48"/>
      <c r="B48"/>
      <c r="C48"/>
      <c r="D48"/>
      <c r="E48"/>
      <c r="F48"/>
      <c r="G48"/>
      <c r="H48"/>
      <c r="I48"/>
      <c r="J48" s="69"/>
      <c r="K48" s="69"/>
    </row>
    <row r="49" spans="1:9" ht="12.75">
      <c r="A49"/>
      <c r="B49"/>
      <c r="C49"/>
      <c r="D49"/>
      <c r="E49"/>
      <c r="F49"/>
      <c r="G49"/>
      <c r="H49"/>
      <c r="I49"/>
    </row>
    <row r="50" spans="1:9" ht="12.75">
      <c r="A50"/>
      <c r="B50"/>
      <c r="C50"/>
      <c r="D50"/>
      <c r="E50"/>
      <c r="F50"/>
      <c r="G50"/>
      <c r="H50"/>
      <c r="I50"/>
    </row>
    <row r="51" spans="1:9" ht="12.75">
      <c r="A51"/>
      <c r="B51"/>
      <c r="C51"/>
      <c r="D51"/>
      <c r="E51"/>
      <c r="F51"/>
      <c r="G51"/>
      <c r="H51"/>
      <c r="I51"/>
    </row>
    <row r="52" spans="1:9" ht="12.75">
      <c r="A52"/>
      <c r="B52"/>
      <c r="C52"/>
      <c r="D52"/>
      <c r="E52"/>
      <c r="F52"/>
      <c r="G52"/>
      <c r="H52"/>
      <c r="I52"/>
    </row>
    <row r="53" spans="1:9" ht="12.75">
      <c r="A53"/>
      <c r="B53"/>
      <c r="C53"/>
      <c r="D53"/>
      <c r="E53"/>
      <c r="F53"/>
      <c r="G53"/>
      <c r="H53"/>
      <c r="I53"/>
    </row>
    <row r="54" spans="1:9" ht="12.75">
      <c r="A54"/>
      <c r="B54"/>
      <c r="C54"/>
      <c r="D54"/>
      <c r="E54"/>
      <c r="F54"/>
      <c r="G54"/>
      <c r="H54"/>
      <c r="I54"/>
    </row>
    <row r="55" spans="1:9" ht="12.75">
      <c r="A55"/>
      <c r="B55"/>
      <c r="C55"/>
      <c r="D55"/>
      <c r="E55"/>
      <c r="F55"/>
      <c r="G55"/>
      <c r="H55"/>
      <c r="I55"/>
    </row>
    <row r="56" spans="1:9" ht="12.75">
      <c r="A56"/>
      <c r="B56"/>
      <c r="C56"/>
      <c r="D56"/>
      <c r="E56"/>
      <c r="F56"/>
      <c r="G56"/>
      <c r="H56"/>
      <c r="I56"/>
    </row>
    <row r="57" spans="1:9" ht="12.75">
      <c r="A57"/>
      <c r="B57"/>
      <c r="C57"/>
      <c r="D57"/>
      <c r="E57"/>
      <c r="F57"/>
      <c r="G57"/>
      <c r="H57"/>
      <c r="I57"/>
    </row>
    <row r="58" spans="1:9" ht="12.75">
      <c r="A58"/>
      <c r="B58"/>
      <c r="C58"/>
      <c r="D58"/>
      <c r="E58"/>
      <c r="F58"/>
      <c r="G58"/>
      <c r="H58"/>
      <c r="I58"/>
    </row>
    <row r="59" spans="1:9" ht="12.75">
      <c r="A59"/>
      <c r="B59"/>
      <c r="C59"/>
      <c r="D59"/>
      <c r="E59"/>
      <c r="F59"/>
      <c r="G59"/>
      <c r="H59"/>
      <c r="I59"/>
    </row>
    <row r="60" spans="1:9" ht="12.75">
      <c r="A60"/>
      <c r="B60"/>
      <c r="C60"/>
      <c r="D60"/>
      <c r="E60"/>
      <c r="F60"/>
      <c r="G60"/>
      <c r="H60"/>
      <c r="I60"/>
    </row>
    <row r="61" spans="1:9" ht="12.75">
      <c r="A61"/>
      <c r="B61"/>
      <c r="C61"/>
      <c r="D61"/>
      <c r="E61"/>
      <c r="F61"/>
      <c r="G61"/>
      <c r="H61"/>
      <c r="I61"/>
    </row>
    <row r="62" spans="1:9" ht="12.75">
      <c r="A62"/>
      <c r="B62"/>
      <c r="C62"/>
      <c r="D62"/>
      <c r="E62"/>
      <c r="F62"/>
      <c r="G62"/>
      <c r="H62"/>
      <c r="I62"/>
    </row>
    <row r="63" spans="1:9" ht="12.75">
      <c r="A63"/>
      <c r="B63"/>
      <c r="C63"/>
      <c r="D63"/>
      <c r="E63"/>
      <c r="F63"/>
      <c r="G63"/>
      <c r="H63"/>
      <c r="I63"/>
    </row>
    <row r="64" spans="1:9" ht="12.75">
      <c r="A64"/>
      <c r="B64"/>
      <c r="C64"/>
      <c r="D64"/>
      <c r="E64"/>
      <c r="F64"/>
      <c r="G64"/>
      <c r="H64"/>
      <c r="I64"/>
    </row>
    <row r="65" spans="1:9" ht="12.75">
      <c r="A65"/>
      <c r="B65"/>
      <c r="C65"/>
      <c r="D65"/>
      <c r="E65"/>
      <c r="F65"/>
      <c r="G65"/>
      <c r="H65"/>
      <c r="I65"/>
    </row>
    <row r="66" spans="1:9" ht="12.75">
      <c r="A66"/>
      <c r="B66"/>
      <c r="C66"/>
      <c r="D66"/>
      <c r="E66"/>
      <c r="F66"/>
      <c r="G66"/>
      <c r="H66"/>
      <c r="I66"/>
    </row>
    <row r="67" spans="1:9" ht="12.75">
      <c r="A67"/>
      <c r="B67"/>
      <c r="C67"/>
      <c r="D67"/>
      <c r="E67"/>
      <c r="F67"/>
      <c r="G67"/>
      <c r="H67"/>
      <c r="I67"/>
    </row>
    <row r="68" spans="1:9" ht="12.75">
      <c r="A68"/>
      <c r="B68"/>
      <c r="C68"/>
      <c r="D68"/>
      <c r="E68"/>
      <c r="F68"/>
      <c r="G68"/>
      <c r="H68"/>
      <c r="I68"/>
    </row>
    <row r="69" spans="1:9" ht="12.75">
      <c r="A69"/>
      <c r="B69"/>
      <c r="C69"/>
      <c r="D69"/>
      <c r="E69"/>
      <c r="F69"/>
      <c r="G69"/>
      <c r="H69"/>
      <c r="I69"/>
    </row>
    <row r="70" spans="1:9" ht="12.75">
      <c r="A70"/>
      <c r="B70"/>
      <c r="C70"/>
      <c r="D70"/>
      <c r="E70"/>
      <c r="F70"/>
      <c r="G70"/>
      <c r="H70"/>
      <c r="I70"/>
    </row>
    <row r="71" spans="1:9" ht="12.75">
      <c r="A71"/>
      <c r="B71"/>
      <c r="C71"/>
      <c r="D71"/>
      <c r="E71"/>
      <c r="F71"/>
      <c r="G71"/>
      <c r="H71"/>
      <c r="I71"/>
    </row>
    <row r="72" spans="1:9" ht="12.75">
      <c r="A72"/>
      <c r="B72"/>
      <c r="C72"/>
      <c r="D72"/>
      <c r="E72"/>
      <c r="F72"/>
      <c r="G72"/>
      <c r="H72"/>
      <c r="I72"/>
    </row>
    <row r="73" spans="1:9" ht="12.75">
      <c r="A73"/>
      <c r="B73"/>
      <c r="C73"/>
      <c r="D73"/>
      <c r="E73"/>
      <c r="F73"/>
      <c r="G73"/>
      <c r="H73"/>
      <c r="I73"/>
    </row>
    <row r="74" spans="1:9" ht="12.75">
      <c r="A74"/>
      <c r="B74"/>
      <c r="C74"/>
      <c r="D74"/>
      <c r="E74"/>
      <c r="F74"/>
      <c r="G74"/>
      <c r="H74"/>
      <c r="I74"/>
    </row>
    <row r="75" spans="1:9" ht="12.75">
      <c r="A75"/>
      <c r="B75"/>
      <c r="C75"/>
      <c r="D75"/>
      <c r="E75"/>
      <c r="F75"/>
      <c r="G75"/>
      <c r="H75"/>
      <c r="I75"/>
    </row>
    <row r="76" spans="1:9" ht="12.75">
      <c r="A76"/>
      <c r="B76"/>
      <c r="C76"/>
      <c r="D76"/>
      <c r="E76"/>
      <c r="F76"/>
      <c r="G76"/>
      <c r="H76"/>
      <c r="I76"/>
    </row>
    <row r="77" spans="1:9" ht="12.75">
      <c r="A77"/>
      <c r="B77"/>
      <c r="C77"/>
      <c r="D77"/>
      <c r="E77"/>
      <c r="F77"/>
      <c r="G77"/>
      <c r="H77"/>
      <c r="I77"/>
    </row>
    <row r="78" spans="1:9" ht="12.75">
      <c r="A78"/>
      <c r="B78"/>
      <c r="C78"/>
      <c r="D78"/>
      <c r="E78"/>
      <c r="F78"/>
      <c r="G78"/>
      <c r="H78"/>
      <c r="I78"/>
    </row>
    <row r="79" spans="1:9" ht="12.75">
      <c r="A79"/>
      <c r="B79"/>
      <c r="C79"/>
      <c r="D79"/>
      <c r="E79"/>
      <c r="F79"/>
      <c r="G79"/>
      <c r="H79"/>
      <c r="I79"/>
    </row>
    <row r="80" spans="1:9" ht="12.75">
      <c r="A80"/>
      <c r="B80"/>
      <c r="C80"/>
      <c r="D80"/>
      <c r="E80"/>
      <c r="F80"/>
      <c r="G80"/>
      <c r="H80"/>
      <c r="I80"/>
    </row>
    <row r="81" spans="1:9" ht="12.75">
      <c r="A81"/>
      <c r="B81"/>
      <c r="C81"/>
      <c r="D81"/>
      <c r="E81"/>
      <c r="F81"/>
      <c r="G81"/>
      <c r="H81"/>
      <c r="I81"/>
    </row>
    <row r="82" spans="1:9" ht="12.75">
      <c r="A82"/>
      <c r="B82"/>
      <c r="C82"/>
      <c r="D82"/>
      <c r="E82"/>
      <c r="F82"/>
      <c r="G82"/>
      <c r="H82"/>
      <c r="I82"/>
    </row>
    <row r="83" spans="1:9" ht="12.75">
      <c r="A83"/>
      <c r="B83"/>
      <c r="C83"/>
      <c r="D83"/>
      <c r="E83"/>
      <c r="F83"/>
      <c r="G83"/>
      <c r="H83"/>
      <c r="I83"/>
    </row>
    <row r="84" spans="1:9" ht="12.75">
      <c r="A84"/>
      <c r="B84"/>
      <c r="C84"/>
      <c r="D84"/>
      <c r="E84"/>
      <c r="F84"/>
      <c r="G84"/>
      <c r="H84"/>
      <c r="I84"/>
    </row>
    <row r="85" spans="1:9" ht="12.75">
      <c r="A85"/>
      <c r="B85"/>
      <c r="C85"/>
      <c r="D85"/>
      <c r="E85"/>
      <c r="F85"/>
      <c r="G85"/>
      <c r="H85"/>
      <c r="I85"/>
    </row>
    <row r="86" spans="1:9" ht="12.75">
      <c r="A86"/>
      <c r="B86"/>
      <c r="C86"/>
      <c r="D86"/>
      <c r="E86"/>
      <c r="F86"/>
      <c r="G86"/>
      <c r="H86"/>
      <c r="I86"/>
    </row>
    <row r="87" spans="1:9" ht="12.75">
      <c r="A87"/>
      <c r="B87"/>
      <c r="C87"/>
      <c r="D87"/>
      <c r="E87"/>
      <c r="F87"/>
      <c r="G87"/>
      <c r="H87"/>
      <c r="I87"/>
    </row>
    <row r="88" spans="1:9" ht="12.75">
      <c r="A88"/>
      <c r="B88"/>
      <c r="C88"/>
      <c r="D88"/>
      <c r="E88"/>
      <c r="F88"/>
      <c r="G88"/>
      <c r="H88"/>
      <c r="I88"/>
    </row>
    <row r="89" spans="1:9" ht="12.75">
      <c r="A89"/>
      <c r="B89"/>
      <c r="C89"/>
      <c r="D89"/>
      <c r="E89"/>
      <c r="F89"/>
      <c r="G89"/>
      <c r="H89"/>
      <c r="I89"/>
    </row>
    <row r="90" spans="1:9" ht="12.75">
      <c r="A90"/>
      <c r="B90"/>
      <c r="C90"/>
      <c r="D90"/>
      <c r="E90"/>
      <c r="F90"/>
      <c r="G90"/>
      <c r="H90"/>
      <c r="I90"/>
    </row>
    <row r="91" spans="1:9" ht="12.75">
      <c r="A91"/>
      <c r="B91"/>
      <c r="C91"/>
      <c r="D91"/>
      <c r="E91"/>
      <c r="F91"/>
      <c r="G91"/>
      <c r="H91"/>
      <c r="I91"/>
    </row>
    <row r="92" spans="1:9" ht="12.75">
      <c r="A92"/>
      <c r="B92"/>
      <c r="C92"/>
      <c r="D92"/>
      <c r="E92"/>
      <c r="F92"/>
      <c r="G92"/>
      <c r="H92"/>
      <c r="I92"/>
    </row>
    <row r="93" spans="1:9" ht="12.75">
      <c r="A93"/>
      <c r="B93"/>
      <c r="C93"/>
      <c r="D93"/>
      <c r="E93"/>
      <c r="F93"/>
      <c r="G93"/>
      <c r="H93"/>
      <c r="I93"/>
    </row>
    <row r="94" spans="1:9" ht="12.75">
      <c r="A94"/>
      <c r="B94"/>
      <c r="C94"/>
      <c r="D94"/>
      <c r="E94"/>
      <c r="F94"/>
      <c r="G94"/>
      <c r="H94"/>
      <c r="I94"/>
    </row>
    <row r="95" spans="1:9" ht="12.75">
      <c r="A95"/>
      <c r="B95"/>
      <c r="C95"/>
      <c r="D95"/>
      <c r="E95"/>
      <c r="F95"/>
      <c r="G95"/>
      <c r="H95"/>
      <c r="I95"/>
    </row>
    <row r="96" spans="1:9" ht="12.75">
      <c r="A96"/>
      <c r="B96"/>
      <c r="C96"/>
      <c r="D96"/>
      <c r="E96"/>
      <c r="F96"/>
      <c r="G96"/>
      <c r="H96"/>
      <c r="I96"/>
    </row>
    <row r="97" spans="1:9" ht="12.75">
      <c r="A97"/>
      <c r="B97"/>
      <c r="C97"/>
      <c r="D97"/>
      <c r="E97"/>
      <c r="F97"/>
      <c r="G97"/>
      <c r="H97"/>
      <c r="I97"/>
    </row>
    <row r="98" spans="1:9" ht="12.75">
      <c r="A98"/>
      <c r="B98"/>
      <c r="C98"/>
      <c r="D98"/>
      <c r="E98"/>
      <c r="F98"/>
      <c r="G98"/>
      <c r="H98"/>
      <c r="I98"/>
    </row>
    <row r="99" spans="1:9" ht="12.75">
      <c r="A99"/>
      <c r="B99"/>
      <c r="C99"/>
      <c r="D99"/>
      <c r="E99"/>
      <c r="F99"/>
      <c r="G99"/>
      <c r="H99"/>
      <c r="I99"/>
    </row>
    <row r="100" spans="1:9" ht="12.75">
      <c r="A100"/>
      <c r="B100"/>
      <c r="C100"/>
      <c r="D100"/>
      <c r="E100"/>
      <c r="F100"/>
      <c r="G100"/>
      <c r="H100"/>
      <c r="I100"/>
    </row>
    <row r="101" spans="1:9" ht="12.75">
      <c r="A101"/>
      <c r="B101"/>
      <c r="C101"/>
      <c r="D101"/>
      <c r="E101"/>
      <c r="F101"/>
      <c r="G101"/>
      <c r="H101"/>
      <c r="I101"/>
    </row>
    <row r="102" spans="1:9" ht="12.75">
      <c r="A102"/>
      <c r="B102"/>
      <c r="C102"/>
      <c r="D102"/>
      <c r="E102"/>
      <c r="F102"/>
      <c r="G102"/>
      <c r="H102"/>
      <c r="I102"/>
    </row>
    <row r="103" spans="1:9" ht="12.75">
      <c r="A103"/>
      <c r="B103"/>
      <c r="C103"/>
      <c r="D103"/>
      <c r="E103"/>
      <c r="F103"/>
      <c r="G103"/>
      <c r="H103"/>
      <c r="I103"/>
    </row>
    <row r="104" spans="1:9" ht="12.75">
      <c r="A104"/>
      <c r="B104"/>
      <c r="C104"/>
      <c r="D104"/>
      <c r="E104"/>
      <c r="F104"/>
      <c r="G104"/>
      <c r="H104"/>
      <c r="I104"/>
    </row>
    <row r="105" spans="1:9" ht="12.75">
      <c r="A105"/>
      <c r="B105"/>
      <c r="C105"/>
      <c r="D105"/>
      <c r="E105"/>
      <c r="F105"/>
      <c r="G105"/>
      <c r="H105"/>
      <c r="I105"/>
    </row>
    <row r="106" spans="1:9" ht="12.75">
      <c r="A106"/>
      <c r="B106"/>
      <c r="C106"/>
      <c r="D106"/>
      <c r="E106"/>
      <c r="F106"/>
      <c r="G106"/>
      <c r="H106"/>
      <c r="I106"/>
    </row>
    <row r="107" spans="1:9" ht="12.75">
      <c r="A107"/>
      <c r="B107"/>
      <c r="C107"/>
      <c r="D107"/>
      <c r="E107"/>
      <c r="F107"/>
      <c r="G107"/>
      <c r="H107"/>
      <c r="I107"/>
    </row>
    <row r="108" spans="1:9" ht="12.75">
      <c r="A108"/>
      <c r="B108"/>
      <c r="C108"/>
      <c r="D108"/>
      <c r="E108"/>
      <c r="F108"/>
      <c r="G108"/>
      <c r="H108"/>
      <c r="I108"/>
    </row>
    <row r="109" spans="1:9" ht="12.75">
      <c r="A109"/>
      <c r="B109"/>
      <c r="C109"/>
      <c r="D109"/>
      <c r="E109"/>
      <c r="F109"/>
      <c r="G109"/>
      <c r="H109"/>
      <c r="I109"/>
    </row>
    <row r="110" spans="1:9" ht="12.75">
      <c r="A110"/>
      <c r="B110"/>
      <c r="C110"/>
      <c r="D110"/>
      <c r="E110"/>
      <c r="F110"/>
      <c r="G110"/>
      <c r="H110"/>
      <c r="I110"/>
    </row>
    <row r="111" spans="1:9" ht="12.75">
      <c r="A111"/>
      <c r="B111"/>
      <c r="C111"/>
      <c r="D111"/>
      <c r="E111"/>
      <c r="F111"/>
      <c r="G111"/>
      <c r="H111"/>
      <c r="I111"/>
    </row>
    <row r="112" spans="1:9" ht="12.75">
      <c r="A112"/>
      <c r="B112"/>
      <c r="C112"/>
      <c r="D112"/>
      <c r="E112"/>
      <c r="F112"/>
      <c r="G112"/>
      <c r="H112"/>
      <c r="I112"/>
    </row>
    <row r="113" spans="1:9" ht="12.75">
      <c r="A113"/>
      <c r="B113"/>
      <c r="C113"/>
      <c r="D113"/>
      <c r="E113"/>
      <c r="F113"/>
      <c r="G113"/>
      <c r="H113"/>
      <c r="I113"/>
    </row>
    <row r="114" spans="1:9" ht="12.75">
      <c r="A114"/>
      <c r="B114"/>
      <c r="C114"/>
      <c r="D114"/>
      <c r="E114"/>
      <c r="F114"/>
      <c r="G114"/>
      <c r="H114"/>
      <c r="I114"/>
    </row>
    <row r="115" spans="1:9" ht="12.75">
      <c r="A115"/>
      <c r="B115"/>
      <c r="C115"/>
      <c r="D115"/>
      <c r="E115"/>
      <c r="F115"/>
      <c r="G115"/>
      <c r="H115"/>
      <c r="I115"/>
    </row>
    <row r="116" spans="1:9" ht="12.75">
      <c r="A116"/>
      <c r="B116"/>
      <c r="C116"/>
      <c r="D116"/>
      <c r="E116"/>
      <c r="F116"/>
      <c r="G116"/>
      <c r="H116"/>
      <c r="I116"/>
    </row>
    <row r="117" spans="1:9" ht="12.75">
      <c r="A117"/>
      <c r="B117"/>
      <c r="C117"/>
      <c r="D117"/>
      <c r="E117"/>
      <c r="F117"/>
      <c r="G117"/>
      <c r="H117"/>
      <c r="I117"/>
    </row>
    <row r="118" spans="1:9" ht="12.75">
      <c r="A118"/>
      <c r="B118"/>
      <c r="C118"/>
      <c r="D118"/>
      <c r="E118"/>
      <c r="F118"/>
      <c r="G118"/>
      <c r="H118"/>
      <c r="I118"/>
    </row>
    <row r="119" spans="1:9" ht="12.75">
      <c r="A119"/>
      <c r="B119"/>
      <c r="C119"/>
      <c r="D119"/>
      <c r="E119"/>
      <c r="F119"/>
      <c r="G119"/>
      <c r="H119"/>
      <c r="I119"/>
    </row>
    <row r="120" spans="1:9" ht="12.75">
      <c r="A120"/>
      <c r="B120"/>
      <c r="C120"/>
      <c r="D120"/>
      <c r="E120"/>
      <c r="F120"/>
      <c r="G120"/>
      <c r="H120"/>
      <c r="I120"/>
    </row>
    <row r="121" spans="1:9" ht="12.75">
      <c r="A121"/>
      <c r="B121"/>
      <c r="C121"/>
      <c r="D121"/>
      <c r="E121"/>
      <c r="F121"/>
      <c r="G121"/>
      <c r="H121"/>
      <c r="I121"/>
    </row>
    <row r="122" spans="1:9" ht="12.75">
      <c r="A122"/>
      <c r="B122"/>
      <c r="C122"/>
      <c r="D122"/>
      <c r="E122"/>
      <c r="F122"/>
      <c r="G122"/>
      <c r="H122"/>
      <c r="I122"/>
    </row>
    <row r="123" spans="1:9" ht="12.75">
      <c r="A123"/>
      <c r="B123"/>
      <c r="C123"/>
      <c r="D123"/>
      <c r="E123"/>
      <c r="F123"/>
      <c r="G123"/>
      <c r="H123"/>
      <c r="I123"/>
    </row>
    <row r="124" spans="1:9" ht="12.75">
      <c r="A124"/>
      <c r="B124"/>
      <c r="C124"/>
      <c r="D124"/>
      <c r="E124"/>
      <c r="F124"/>
      <c r="G124"/>
      <c r="H124"/>
      <c r="I124"/>
    </row>
    <row r="125" spans="1:9" ht="12.75">
      <c r="A125"/>
      <c r="B125"/>
      <c r="C125"/>
      <c r="D125"/>
      <c r="E125"/>
      <c r="F125"/>
      <c r="G125"/>
      <c r="H125"/>
      <c r="I125"/>
    </row>
    <row r="126" spans="1:9" ht="12.75">
      <c r="A126"/>
      <c r="B126"/>
      <c r="C126"/>
      <c r="D126"/>
      <c r="E126"/>
      <c r="F126"/>
      <c r="G126"/>
      <c r="H126"/>
      <c r="I126"/>
    </row>
    <row r="127" spans="1:9" ht="12.75">
      <c r="A127"/>
      <c r="B127"/>
      <c r="C127"/>
      <c r="D127"/>
      <c r="E127"/>
      <c r="F127"/>
      <c r="G127"/>
      <c r="H127"/>
      <c r="I127"/>
    </row>
    <row r="128" spans="1:9" ht="12.75">
      <c r="A128"/>
      <c r="B128"/>
      <c r="C128"/>
      <c r="D128"/>
      <c r="E128"/>
      <c r="F128"/>
      <c r="G128"/>
      <c r="H128"/>
      <c r="I128"/>
    </row>
    <row r="129" spans="1:9" ht="12.75">
      <c r="A129"/>
      <c r="B129"/>
      <c r="C129"/>
      <c r="D129"/>
      <c r="E129"/>
      <c r="F129"/>
      <c r="G129"/>
      <c r="H129"/>
      <c r="I129"/>
    </row>
    <row r="130" spans="1:9" ht="12.75">
      <c r="A130"/>
      <c r="B130"/>
      <c r="C130"/>
      <c r="D130"/>
      <c r="E130"/>
      <c r="F130"/>
      <c r="G130"/>
      <c r="H130"/>
      <c r="I130"/>
    </row>
    <row r="131" spans="1:9" ht="12.75">
      <c r="A131"/>
      <c r="B131"/>
      <c r="C131"/>
      <c r="D131"/>
      <c r="E131"/>
      <c r="F131"/>
      <c r="G131"/>
      <c r="H131"/>
      <c r="I131"/>
    </row>
    <row r="132" spans="1:9" ht="12.75">
      <c r="A132"/>
      <c r="B132"/>
      <c r="C132"/>
      <c r="D132"/>
      <c r="E132"/>
      <c r="F132"/>
      <c r="G132"/>
      <c r="H132"/>
      <c r="I132"/>
    </row>
    <row r="133" spans="1:9" ht="12.75">
      <c r="A133"/>
      <c r="B133"/>
      <c r="C133"/>
      <c r="D133"/>
      <c r="E133"/>
      <c r="F133"/>
      <c r="G133"/>
      <c r="H133"/>
      <c r="I133"/>
    </row>
    <row r="134" spans="1:9" ht="12.75">
      <c r="A134"/>
      <c r="B134"/>
      <c r="C134"/>
      <c r="D134"/>
      <c r="E134"/>
      <c r="F134"/>
      <c r="G134"/>
      <c r="H134"/>
      <c r="I134"/>
    </row>
    <row r="135" spans="1:9" ht="12.75">
      <c r="A135"/>
      <c r="B135"/>
      <c r="C135"/>
      <c r="D135"/>
      <c r="E135"/>
      <c r="F135"/>
      <c r="G135"/>
      <c r="H135"/>
      <c r="I135"/>
    </row>
    <row r="136" spans="1:9" ht="12.75">
      <c r="A136"/>
      <c r="B136"/>
      <c r="C136"/>
      <c r="D136"/>
      <c r="E136"/>
      <c r="F136"/>
      <c r="G136"/>
      <c r="H136"/>
      <c r="I136"/>
    </row>
    <row r="137" spans="1:9" ht="12.75">
      <c r="A137"/>
      <c r="B137"/>
      <c r="C137"/>
      <c r="D137"/>
      <c r="E137"/>
      <c r="F137"/>
      <c r="G137"/>
      <c r="H137"/>
      <c r="I137"/>
    </row>
    <row r="138" spans="1:9" ht="12.75">
      <c r="A138"/>
      <c r="B138"/>
      <c r="C138"/>
      <c r="D138"/>
      <c r="E138"/>
      <c r="F138"/>
      <c r="G138"/>
      <c r="H138"/>
      <c r="I138"/>
    </row>
    <row r="139" spans="1:9" ht="12.75">
      <c r="A139"/>
      <c r="B139"/>
      <c r="C139"/>
      <c r="D139"/>
      <c r="E139"/>
      <c r="F139"/>
      <c r="G139"/>
      <c r="H139"/>
      <c r="I139"/>
    </row>
    <row r="140" spans="1:9" ht="12.75">
      <c r="A140"/>
      <c r="B140"/>
      <c r="C140"/>
      <c r="D140"/>
      <c r="E140"/>
      <c r="F140"/>
      <c r="G140"/>
      <c r="H140"/>
      <c r="I140"/>
    </row>
    <row r="141" spans="1:9" ht="12.75">
      <c r="A141"/>
      <c r="B141"/>
      <c r="C141"/>
      <c r="D141"/>
      <c r="E141"/>
      <c r="F141"/>
      <c r="G141"/>
      <c r="H141"/>
      <c r="I141"/>
    </row>
    <row r="142" spans="1:9" ht="12.75">
      <c r="A142"/>
      <c r="B142"/>
      <c r="C142"/>
      <c r="D142"/>
      <c r="E142"/>
      <c r="F142"/>
      <c r="G142"/>
      <c r="H142"/>
      <c r="I142"/>
    </row>
    <row r="143" spans="1:9" ht="12.75">
      <c r="A143"/>
      <c r="B143"/>
      <c r="C143"/>
      <c r="D143"/>
      <c r="E143"/>
      <c r="F143"/>
      <c r="G143"/>
      <c r="H143"/>
      <c r="I143"/>
    </row>
    <row r="144" spans="1:9" ht="12.75">
      <c r="A144"/>
      <c r="B144"/>
      <c r="C144"/>
      <c r="D144"/>
      <c r="E144"/>
      <c r="F144"/>
      <c r="G144"/>
      <c r="H144"/>
      <c r="I144"/>
    </row>
    <row r="145" spans="1:9" ht="12.75">
      <c r="A145"/>
      <c r="B145"/>
      <c r="C145"/>
      <c r="D145"/>
      <c r="E145"/>
      <c r="F145"/>
      <c r="G145"/>
      <c r="H145"/>
      <c r="I145"/>
    </row>
    <row r="146" spans="1:9" ht="12.75">
      <c r="A146"/>
      <c r="B146"/>
      <c r="C146"/>
      <c r="D146"/>
      <c r="E146"/>
      <c r="F146"/>
      <c r="G146"/>
      <c r="H146"/>
      <c r="I146"/>
    </row>
    <row r="147" spans="1:9" ht="12.75">
      <c r="A147"/>
      <c r="B147"/>
      <c r="C147"/>
      <c r="D147"/>
      <c r="E147"/>
      <c r="F147"/>
      <c r="G147"/>
      <c r="H147"/>
      <c r="I147"/>
    </row>
    <row r="148" spans="1:9" ht="12.75">
      <c r="A148"/>
      <c r="B148"/>
      <c r="C148"/>
      <c r="D148"/>
      <c r="E148"/>
      <c r="F148"/>
      <c r="G148"/>
      <c r="H148"/>
      <c r="I148"/>
    </row>
    <row r="149" spans="1:9" ht="12.75">
      <c r="A149"/>
      <c r="B149"/>
      <c r="C149"/>
      <c r="D149"/>
      <c r="E149"/>
      <c r="F149"/>
      <c r="G149"/>
      <c r="H149"/>
      <c r="I149"/>
    </row>
    <row r="150" spans="1:9" ht="12.75">
      <c r="A150"/>
      <c r="B150"/>
      <c r="C150"/>
      <c r="D150"/>
      <c r="E150"/>
      <c r="F150"/>
      <c r="G150"/>
      <c r="H150"/>
      <c r="I150"/>
    </row>
    <row r="151" spans="1:9" ht="12.75">
      <c r="A151"/>
      <c r="B151"/>
      <c r="C151"/>
      <c r="D151"/>
      <c r="E151"/>
      <c r="F151"/>
      <c r="G151"/>
      <c r="H151"/>
      <c r="I151"/>
    </row>
    <row r="152" spans="1:9" ht="12.75">
      <c r="A152"/>
      <c r="B152"/>
      <c r="C152"/>
      <c r="D152"/>
      <c r="E152"/>
      <c r="F152"/>
      <c r="G152"/>
      <c r="H152"/>
      <c r="I152"/>
    </row>
    <row r="153" spans="1:9" ht="12.75">
      <c r="A153"/>
      <c r="B153"/>
      <c r="C153"/>
      <c r="D153"/>
      <c r="E153"/>
      <c r="F153"/>
      <c r="G153"/>
      <c r="H153"/>
      <c r="I153"/>
    </row>
    <row r="154" spans="1:9" ht="12.75">
      <c r="A154"/>
      <c r="B154"/>
      <c r="C154"/>
      <c r="D154"/>
      <c r="E154"/>
      <c r="F154"/>
      <c r="G154"/>
      <c r="H154"/>
      <c r="I154"/>
    </row>
    <row r="155" spans="1:9" ht="12.75">
      <c r="A155"/>
      <c r="B155"/>
      <c r="C155"/>
      <c r="D155"/>
      <c r="E155"/>
      <c r="F155"/>
      <c r="G155"/>
      <c r="H155"/>
      <c r="I155"/>
    </row>
    <row r="156" spans="1:9" ht="12.75">
      <c r="A156"/>
      <c r="B156"/>
      <c r="C156"/>
      <c r="D156"/>
      <c r="E156"/>
      <c r="F156"/>
      <c r="G156"/>
      <c r="H156"/>
      <c r="I156"/>
    </row>
    <row r="157" spans="1:9" ht="12.75">
      <c r="A157"/>
      <c r="B157"/>
      <c r="C157"/>
      <c r="D157"/>
      <c r="E157"/>
      <c r="F157"/>
      <c r="G157"/>
      <c r="H157"/>
      <c r="I157"/>
    </row>
    <row r="158" spans="1:9" ht="12.75">
      <c r="A158"/>
      <c r="B158"/>
      <c r="C158"/>
      <c r="D158"/>
      <c r="E158"/>
      <c r="F158"/>
      <c r="G158"/>
      <c r="H158"/>
      <c r="I158"/>
    </row>
    <row r="159" spans="1:9" ht="12.75">
      <c r="A159"/>
      <c r="B159"/>
      <c r="C159"/>
      <c r="D159"/>
      <c r="E159"/>
      <c r="F159"/>
      <c r="G159"/>
      <c r="H159"/>
      <c r="I159"/>
    </row>
    <row r="160" spans="1:9" ht="12.75">
      <c r="A160"/>
      <c r="B160"/>
      <c r="C160"/>
      <c r="D160"/>
      <c r="E160"/>
      <c r="F160"/>
      <c r="G160"/>
      <c r="H160"/>
      <c r="I160"/>
    </row>
    <row r="161" spans="1:9" ht="12.75">
      <c r="A161"/>
      <c r="B161"/>
      <c r="C161"/>
      <c r="D161"/>
      <c r="E161"/>
      <c r="F161"/>
      <c r="G161"/>
      <c r="H161"/>
      <c r="I161"/>
    </row>
    <row r="162" spans="1:9" ht="12.75">
      <c r="A162"/>
      <c r="B162"/>
      <c r="C162"/>
      <c r="D162"/>
      <c r="E162"/>
      <c r="F162"/>
      <c r="G162"/>
      <c r="H162"/>
      <c r="I162"/>
    </row>
    <row r="163" spans="1:9" ht="12.75">
      <c r="A163"/>
      <c r="B163"/>
      <c r="C163"/>
      <c r="D163"/>
      <c r="E163"/>
      <c r="F163"/>
      <c r="G163"/>
      <c r="H163"/>
      <c r="I163"/>
    </row>
    <row r="164" spans="1:9" ht="12.75">
      <c r="A164"/>
      <c r="B164"/>
      <c r="C164"/>
      <c r="D164"/>
      <c r="E164"/>
      <c r="F164"/>
      <c r="G164"/>
      <c r="H164"/>
      <c r="I164"/>
    </row>
    <row r="165" spans="1:9" ht="12.75">
      <c r="A165"/>
      <c r="B165"/>
      <c r="C165"/>
      <c r="D165"/>
      <c r="E165"/>
      <c r="F165"/>
      <c r="G165"/>
      <c r="H165"/>
      <c r="I165"/>
    </row>
    <row r="166" spans="1:9" ht="12.75">
      <c r="A166"/>
      <c r="B166"/>
      <c r="C166"/>
      <c r="D166"/>
      <c r="E166"/>
      <c r="F166"/>
      <c r="G166"/>
      <c r="H166"/>
      <c r="I166"/>
    </row>
    <row r="167" spans="1:9" ht="12.75">
      <c r="A167"/>
      <c r="B167"/>
      <c r="C167"/>
      <c r="D167"/>
      <c r="E167"/>
      <c r="F167"/>
      <c r="G167"/>
      <c r="H167"/>
      <c r="I167"/>
    </row>
    <row r="168" spans="1:9" ht="12.75">
      <c r="A168"/>
      <c r="B168"/>
      <c r="C168"/>
      <c r="D168"/>
      <c r="E168"/>
      <c r="F168"/>
      <c r="G168"/>
      <c r="H168"/>
      <c r="I168"/>
    </row>
    <row r="169" spans="1:9" ht="12.75">
      <c r="A169"/>
      <c r="B169"/>
      <c r="C169"/>
      <c r="D169"/>
      <c r="E169"/>
      <c r="F169"/>
      <c r="G169"/>
      <c r="H169"/>
      <c r="I169"/>
    </row>
    <row r="170" spans="1:9" ht="12.75">
      <c r="A170"/>
      <c r="B170"/>
      <c r="C170"/>
      <c r="D170"/>
      <c r="E170"/>
      <c r="F170"/>
      <c r="G170"/>
      <c r="H170"/>
      <c r="I170"/>
    </row>
    <row r="171" spans="1:9" ht="12.75">
      <c r="A171"/>
      <c r="B171"/>
      <c r="C171"/>
      <c r="D171"/>
      <c r="E171"/>
      <c r="F171"/>
      <c r="G171"/>
      <c r="H171"/>
      <c r="I171"/>
    </row>
    <row r="172" spans="1:9" ht="12.75">
      <c r="A172"/>
      <c r="B172"/>
      <c r="C172"/>
      <c r="D172"/>
      <c r="E172"/>
      <c r="F172"/>
      <c r="G172"/>
      <c r="H172"/>
      <c r="I172"/>
    </row>
    <row r="173" spans="1:9" ht="12.75">
      <c r="A173"/>
      <c r="B173"/>
      <c r="C173"/>
      <c r="D173"/>
      <c r="E173"/>
      <c r="F173"/>
      <c r="G173"/>
      <c r="H173"/>
      <c r="I173"/>
    </row>
    <row r="174" spans="1:9" ht="12.75">
      <c r="A174"/>
      <c r="B174"/>
      <c r="C174"/>
      <c r="D174"/>
      <c r="E174"/>
      <c r="F174"/>
      <c r="G174"/>
      <c r="H174"/>
      <c r="I174"/>
    </row>
    <row r="175" spans="1:9" ht="12.75">
      <c r="A175"/>
      <c r="B175"/>
      <c r="C175"/>
      <c r="D175"/>
      <c r="E175"/>
      <c r="F175"/>
      <c r="G175"/>
      <c r="H175"/>
      <c r="I175"/>
    </row>
    <row r="176" spans="1:9" ht="12.75">
      <c r="A176"/>
      <c r="B176"/>
      <c r="C176"/>
      <c r="D176"/>
      <c r="E176"/>
      <c r="F176"/>
      <c r="G176"/>
      <c r="H176"/>
      <c r="I176"/>
    </row>
    <row r="177" spans="1:9" ht="12.75">
      <c r="A177"/>
      <c r="B177"/>
      <c r="C177"/>
      <c r="D177"/>
      <c r="E177"/>
      <c r="F177"/>
      <c r="G177"/>
      <c r="H177"/>
      <c r="I177"/>
    </row>
    <row r="178" spans="1:9" ht="12.75">
      <c r="A178"/>
      <c r="B178"/>
      <c r="C178"/>
      <c r="D178"/>
      <c r="E178"/>
      <c r="F178"/>
      <c r="G178"/>
      <c r="H178"/>
      <c r="I178"/>
    </row>
    <row r="179" spans="1:9" ht="12.75">
      <c r="A179"/>
      <c r="B179"/>
      <c r="C179"/>
      <c r="D179"/>
      <c r="E179"/>
      <c r="F179"/>
      <c r="G179"/>
      <c r="H179"/>
      <c r="I179"/>
    </row>
    <row r="180" spans="1:9" ht="12.75">
      <c r="A180"/>
      <c r="B180"/>
      <c r="C180"/>
      <c r="D180"/>
      <c r="E180"/>
      <c r="F180"/>
      <c r="G180"/>
      <c r="H180"/>
      <c r="I180"/>
    </row>
    <row r="181" spans="1:9" ht="12.75">
      <c r="A181"/>
      <c r="B181"/>
      <c r="C181"/>
      <c r="D181"/>
      <c r="E181"/>
      <c r="F181"/>
      <c r="G181"/>
      <c r="H181"/>
      <c r="I181"/>
    </row>
    <row r="182" spans="1:9" ht="12.75">
      <c r="A182"/>
      <c r="B182"/>
      <c r="C182"/>
      <c r="D182"/>
      <c r="E182"/>
      <c r="F182"/>
      <c r="G182"/>
      <c r="H182"/>
      <c r="I182"/>
    </row>
    <row r="183" spans="1:9" ht="12.75">
      <c r="A183"/>
      <c r="B183"/>
      <c r="C183"/>
      <c r="D183"/>
      <c r="E183"/>
      <c r="F183"/>
      <c r="G183"/>
      <c r="H183"/>
      <c r="I183"/>
    </row>
    <row r="184" spans="1:9" ht="12.75">
      <c r="A184"/>
      <c r="B184"/>
      <c r="C184"/>
      <c r="D184"/>
      <c r="E184"/>
      <c r="F184"/>
      <c r="G184"/>
      <c r="H184"/>
      <c r="I184"/>
    </row>
    <row r="185" spans="1:9" ht="12.75">
      <c r="A185"/>
      <c r="B185"/>
      <c r="C185"/>
      <c r="D185"/>
      <c r="E185"/>
      <c r="F185"/>
      <c r="G185"/>
      <c r="H185"/>
      <c r="I185"/>
    </row>
    <row r="186" spans="1:9" ht="12.75">
      <c r="A186"/>
      <c r="B186"/>
      <c r="C186"/>
      <c r="D186"/>
      <c r="E186"/>
      <c r="F186"/>
      <c r="G186"/>
      <c r="H186"/>
      <c r="I186"/>
    </row>
    <row r="187" spans="1:9" ht="12.75">
      <c r="A187"/>
      <c r="B187"/>
      <c r="C187"/>
      <c r="D187"/>
      <c r="E187"/>
      <c r="F187"/>
      <c r="G187"/>
      <c r="H187"/>
      <c r="I187"/>
    </row>
    <row r="188" spans="1:9" ht="12.75">
      <c r="A188"/>
      <c r="B188"/>
      <c r="C188"/>
      <c r="D188"/>
      <c r="E188"/>
      <c r="F188"/>
      <c r="G188"/>
      <c r="H188"/>
      <c r="I188"/>
    </row>
    <row r="189" spans="1:9" ht="12.75">
      <c r="A189"/>
      <c r="B189"/>
      <c r="C189"/>
      <c r="D189"/>
      <c r="E189"/>
      <c r="F189"/>
      <c r="G189"/>
      <c r="H189"/>
      <c r="I189"/>
    </row>
    <row r="190" spans="1:9" ht="12.75">
      <c r="A190"/>
      <c r="B190"/>
      <c r="C190"/>
      <c r="D190"/>
      <c r="E190"/>
      <c r="F190"/>
      <c r="G190"/>
      <c r="H190"/>
      <c r="I190"/>
    </row>
    <row r="191" spans="1:9" ht="12.75">
      <c r="A191"/>
      <c r="B191"/>
      <c r="C191"/>
      <c r="D191"/>
      <c r="E191"/>
      <c r="F191"/>
      <c r="G191"/>
      <c r="H191"/>
      <c r="I191"/>
    </row>
    <row r="192" spans="1:9" ht="12.75">
      <c r="A192"/>
      <c r="B192"/>
      <c r="C192"/>
      <c r="D192"/>
      <c r="E192"/>
      <c r="F192"/>
      <c r="G192"/>
      <c r="H192"/>
      <c r="I192"/>
    </row>
    <row r="193" spans="1:9" ht="12.75">
      <c r="A193"/>
      <c r="B193"/>
      <c r="C193"/>
      <c r="D193"/>
      <c r="E193"/>
      <c r="F193"/>
      <c r="G193"/>
      <c r="H193"/>
      <c r="I193"/>
    </row>
    <row r="194" spans="1:9" ht="12.75">
      <c r="A194"/>
      <c r="B194"/>
      <c r="C194"/>
      <c r="D194"/>
      <c r="E194"/>
      <c r="F194"/>
      <c r="G194"/>
      <c r="H194"/>
      <c r="I194"/>
    </row>
    <row r="195" spans="1:9" ht="12.75">
      <c r="A195"/>
      <c r="B195"/>
      <c r="C195"/>
      <c r="D195"/>
      <c r="E195"/>
      <c r="F195"/>
      <c r="G195"/>
      <c r="H195"/>
      <c r="I195"/>
    </row>
    <row r="196" spans="1:9" ht="12.75">
      <c r="A196"/>
      <c r="B196"/>
      <c r="C196"/>
      <c r="D196"/>
      <c r="E196"/>
      <c r="F196"/>
      <c r="G196"/>
      <c r="H196"/>
      <c r="I196"/>
    </row>
    <row r="197" spans="1:9" ht="12.75">
      <c r="A197"/>
      <c r="B197"/>
      <c r="C197"/>
      <c r="D197"/>
      <c r="E197"/>
      <c r="F197"/>
      <c r="G197"/>
      <c r="H197"/>
      <c r="I197"/>
    </row>
    <row r="198" spans="1:9" ht="12.75">
      <c r="A198"/>
      <c r="B198"/>
      <c r="C198"/>
      <c r="D198"/>
      <c r="E198"/>
      <c r="F198"/>
      <c r="G198"/>
      <c r="H198"/>
      <c r="I198"/>
    </row>
    <row r="199" spans="1:9" ht="12.75">
      <c r="A199"/>
      <c r="B199"/>
      <c r="C199"/>
      <c r="D199"/>
      <c r="E199"/>
      <c r="F199"/>
      <c r="G199"/>
      <c r="H199"/>
      <c r="I199"/>
    </row>
    <row r="200" spans="1:9" ht="12.75">
      <c r="A200"/>
      <c r="B200"/>
      <c r="C200"/>
      <c r="D200"/>
      <c r="E200"/>
      <c r="F200"/>
      <c r="G200"/>
      <c r="H200"/>
      <c r="I200"/>
    </row>
    <row r="201" spans="1:9" ht="12.75">
      <c r="A201"/>
      <c r="B201"/>
      <c r="C201"/>
      <c r="D201"/>
      <c r="E201"/>
      <c r="F201"/>
      <c r="G201"/>
      <c r="H201"/>
      <c r="I201"/>
    </row>
  </sheetData>
  <sheetProtection formatCells="0" formatColumns="0" formatRows="0" insertColumns="0" insertRows="0" insertHyperlinks="0" deleteColumns="0" deleteRows="0" selectLockedCells="1" sort="0" autoFilter="0" pivotTables="0"/>
  <phoneticPr fontId="2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C47"/>
  <sheetViews>
    <sheetView showGridLines="0" tabSelected="1" zoomScale="106" zoomScaleNormal="106" workbookViewId="0">
      <pane ySplit="1" topLeftCell="A62" activePane="bottomLeft" state="frozen"/>
      <selection pane="bottomLeft" activeCell="D50" sqref="D50:I66"/>
    </sheetView>
  </sheetViews>
  <sheetFormatPr baseColWidth="10" defaultColWidth="11.42578125" defaultRowHeight="11.25"/>
  <cols>
    <col min="1" max="1" width="10.7109375" style="18" bestFit="1" customWidth="1"/>
    <col min="2" max="2" width="9.7109375" style="45" bestFit="1" customWidth="1"/>
    <col min="3" max="3" width="5.28515625" style="19" bestFit="1" customWidth="1"/>
    <col min="4" max="4" width="10.7109375" style="18" bestFit="1" customWidth="1"/>
    <col min="5" max="5" width="39" style="18" customWidth="1"/>
    <col min="6" max="6" width="12.140625" style="20" bestFit="1" customWidth="1"/>
    <col min="7" max="7" width="13.140625" style="18" bestFit="1" customWidth="1"/>
    <col min="8" max="8" width="12.28515625" style="18" bestFit="1" customWidth="1"/>
    <col min="9" max="9" width="10.7109375" style="47" bestFit="1" customWidth="1"/>
    <col min="10" max="10" width="12.7109375" style="51" bestFit="1" customWidth="1"/>
    <col min="11" max="11" width="8" style="47" bestFit="1" customWidth="1"/>
    <col min="12" max="12" width="14.28515625" style="49" bestFit="1" customWidth="1"/>
    <col min="13" max="13" width="12.7109375" style="49" bestFit="1" customWidth="1"/>
    <col min="14" max="14" width="11.85546875" style="49" bestFit="1" customWidth="1"/>
    <col min="15" max="15" width="24.28515625" style="18" bestFit="1" customWidth="1"/>
    <col min="16" max="16" width="15.28515625" style="18" bestFit="1" customWidth="1"/>
    <col min="17" max="17" width="17.7109375" style="18" customWidth="1"/>
    <col min="18" max="18" width="6.28515625" style="18" bestFit="1" customWidth="1"/>
    <col min="19" max="19" width="14.85546875" style="20" bestFit="1" customWidth="1"/>
    <col min="20" max="20" width="7" style="20" bestFit="1" customWidth="1"/>
    <col min="21" max="21" width="5.42578125" style="20" bestFit="1" customWidth="1"/>
    <col min="22" max="22" width="10.5703125" style="20" bestFit="1" customWidth="1"/>
    <col min="23" max="23" width="10.140625" style="18" bestFit="1" customWidth="1"/>
    <col min="24" max="24" width="15.28515625" style="18" bestFit="1" customWidth="1"/>
    <col min="25" max="25" width="9.140625" style="18" bestFit="1" customWidth="1"/>
    <col min="26" max="27" width="10.7109375" style="18" bestFit="1" customWidth="1"/>
    <col min="28" max="16384" width="11.42578125" style="18"/>
  </cols>
  <sheetData>
    <row r="1" spans="1:27" s="23" customFormat="1" ht="28.5" customHeight="1">
      <c r="A1" s="21" t="s">
        <v>0</v>
      </c>
      <c r="B1" s="43" t="s">
        <v>1</v>
      </c>
      <c r="C1" s="22" t="s">
        <v>2</v>
      </c>
      <c r="D1" s="21" t="s">
        <v>3</v>
      </c>
      <c r="E1" s="21" t="s">
        <v>133</v>
      </c>
      <c r="F1" s="21" t="s">
        <v>130</v>
      </c>
      <c r="G1" s="21" t="s">
        <v>137</v>
      </c>
      <c r="H1" s="21" t="s">
        <v>4</v>
      </c>
      <c r="I1" s="46" t="s">
        <v>136</v>
      </c>
      <c r="J1" s="50" t="s">
        <v>5</v>
      </c>
      <c r="K1" s="46" t="s">
        <v>134</v>
      </c>
      <c r="L1" s="46" t="s">
        <v>261</v>
      </c>
      <c r="M1" s="46" t="s">
        <v>257</v>
      </c>
      <c r="N1" s="46" t="s">
        <v>34</v>
      </c>
      <c r="O1" s="21" t="s">
        <v>8</v>
      </c>
      <c r="P1" s="21" t="s">
        <v>7</v>
      </c>
      <c r="Q1" s="21" t="s">
        <v>10</v>
      </c>
      <c r="R1" s="21" t="s">
        <v>127</v>
      </c>
      <c r="S1" s="21" t="s">
        <v>128</v>
      </c>
      <c r="T1" s="21" t="s">
        <v>129</v>
      </c>
      <c r="U1" s="21" t="s">
        <v>80</v>
      </c>
      <c r="V1" s="21" t="s">
        <v>131</v>
      </c>
      <c r="W1" s="21" t="s">
        <v>132</v>
      </c>
      <c r="X1" s="21" t="s">
        <v>135</v>
      </c>
      <c r="Y1" s="21" t="s">
        <v>6</v>
      </c>
      <c r="Z1" s="21" t="s">
        <v>138</v>
      </c>
      <c r="AA1" s="21" t="s">
        <v>138</v>
      </c>
    </row>
    <row r="2" spans="1:27" ht="15" customHeight="1">
      <c r="A2" s="15" t="s">
        <v>164</v>
      </c>
      <c r="B2" s="44" t="s">
        <v>148</v>
      </c>
      <c r="C2" s="16" t="s">
        <v>165</v>
      </c>
      <c r="D2" s="18" t="s">
        <v>166</v>
      </c>
      <c r="E2" s="18" t="s">
        <v>168</v>
      </c>
      <c r="F2" s="17" t="s">
        <v>141</v>
      </c>
      <c r="G2" s="18" t="s">
        <v>11</v>
      </c>
      <c r="H2" s="18" t="s">
        <v>40</v>
      </c>
      <c r="I2" s="47">
        <v>159388.26</v>
      </c>
      <c r="J2" s="51">
        <v>10.438000000000001</v>
      </c>
      <c r="K2" s="47">
        <v>15270</v>
      </c>
      <c r="L2" s="47" t="str">
        <f t="shared" ref="L2" si="0">S2&amp;U2&amp;R2</f>
        <v>100080091069465</v>
      </c>
      <c r="M2" s="48">
        <v>16117.75</v>
      </c>
      <c r="N2" s="48">
        <f t="shared" ref="N2" si="1">+M2*J2</f>
        <v>168237.07450000002</v>
      </c>
      <c r="O2" s="17" t="s">
        <v>163</v>
      </c>
      <c r="P2" s="17" t="s">
        <v>258</v>
      </c>
      <c r="Q2" s="70">
        <v>9019357275</v>
      </c>
      <c r="R2" s="17">
        <v>465</v>
      </c>
      <c r="S2" s="17">
        <v>10008009</v>
      </c>
      <c r="T2" s="17" t="s">
        <v>140</v>
      </c>
      <c r="U2" s="17">
        <v>1069</v>
      </c>
      <c r="V2" s="17" t="s">
        <v>142</v>
      </c>
      <c r="W2" s="18" t="s">
        <v>167</v>
      </c>
      <c r="X2" s="18" t="s">
        <v>143</v>
      </c>
      <c r="Y2" s="18" t="s">
        <v>169</v>
      </c>
      <c r="Z2" s="18" t="s">
        <v>144</v>
      </c>
    </row>
    <row r="3" spans="1:27" ht="15" customHeight="1">
      <c r="A3" s="15" t="s">
        <v>181</v>
      </c>
      <c r="B3" s="44" t="s">
        <v>159</v>
      </c>
      <c r="C3" s="16" t="s">
        <v>145</v>
      </c>
      <c r="D3" s="18" t="s">
        <v>183</v>
      </c>
      <c r="E3" s="18" t="s">
        <v>168</v>
      </c>
      <c r="F3" s="17" t="s">
        <v>141</v>
      </c>
      <c r="G3" s="18" t="s">
        <v>11</v>
      </c>
      <c r="H3" s="18" t="s">
        <v>40</v>
      </c>
      <c r="I3" s="47">
        <v>149337.43</v>
      </c>
      <c r="J3" s="51">
        <v>9.7669999999999995</v>
      </c>
      <c r="K3" s="47">
        <v>15290</v>
      </c>
      <c r="L3" s="47" t="str">
        <f t="shared" ref="L3:L7" si="2">S3&amp;U3&amp;R3</f>
        <v>100080091039465</v>
      </c>
      <c r="M3" s="48">
        <v>16117.75</v>
      </c>
      <c r="N3" s="48">
        <f t="shared" ref="N3:N7" si="3">+M3*J3</f>
        <v>157422.06425</v>
      </c>
      <c r="O3" s="17" t="s">
        <v>182</v>
      </c>
      <c r="P3" s="17" t="s">
        <v>258</v>
      </c>
      <c r="Q3" s="70">
        <v>9019357275</v>
      </c>
      <c r="R3" s="17">
        <v>465</v>
      </c>
      <c r="S3" s="17">
        <v>10008009</v>
      </c>
      <c r="T3" s="17" t="s">
        <v>140</v>
      </c>
      <c r="U3" s="17">
        <v>1039</v>
      </c>
      <c r="V3" s="17" t="s">
        <v>142</v>
      </c>
      <c r="W3" s="18" t="s">
        <v>167</v>
      </c>
      <c r="X3" s="18" t="s">
        <v>143</v>
      </c>
      <c r="Y3" s="18" t="s">
        <v>184</v>
      </c>
      <c r="Z3" s="18" t="s">
        <v>144</v>
      </c>
    </row>
    <row r="4" spans="1:27" ht="15" customHeight="1">
      <c r="A4" s="15" t="s">
        <v>185</v>
      </c>
      <c r="B4" s="44" t="s">
        <v>159</v>
      </c>
      <c r="C4" s="16" t="s">
        <v>160</v>
      </c>
      <c r="D4" s="18" t="s">
        <v>166</v>
      </c>
      <c r="E4" s="18" t="s">
        <v>168</v>
      </c>
      <c r="F4" s="17" t="s">
        <v>141</v>
      </c>
      <c r="G4" s="18" t="s">
        <v>11</v>
      </c>
      <c r="H4" s="18" t="s">
        <v>40</v>
      </c>
      <c r="I4" s="47">
        <v>218325.91</v>
      </c>
      <c r="J4" s="51">
        <v>14.279</v>
      </c>
      <c r="K4" s="47">
        <v>15290</v>
      </c>
      <c r="L4" s="47" t="str">
        <f t="shared" si="2"/>
        <v>100080091039465</v>
      </c>
      <c r="M4" s="48">
        <v>16117.75</v>
      </c>
      <c r="N4" s="48">
        <f t="shared" si="3"/>
        <v>230145.35225</v>
      </c>
      <c r="O4" s="17" t="s">
        <v>182</v>
      </c>
      <c r="P4" s="17" t="s">
        <v>258</v>
      </c>
      <c r="Q4" s="70">
        <v>9019357275</v>
      </c>
      <c r="R4" s="17">
        <v>465</v>
      </c>
      <c r="S4" s="17">
        <v>10008009</v>
      </c>
      <c r="T4" s="17" t="s">
        <v>140</v>
      </c>
      <c r="U4" s="17">
        <v>1039</v>
      </c>
      <c r="V4" s="17" t="s">
        <v>142</v>
      </c>
      <c r="W4" s="18" t="s">
        <v>167</v>
      </c>
      <c r="X4" s="18" t="s">
        <v>143</v>
      </c>
      <c r="Y4" s="18" t="s">
        <v>186</v>
      </c>
      <c r="Z4" s="18" t="s">
        <v>144</v>
      </c>
    </row>
    <row r="5" spans="1:27" ht="15" customHeight="1">
      <c r="A5" s="15" t="s">
        <v>187</v>
      </c>
      <c r="B5" s="44" t="s">
        <v>161</v>
      </c>
      <c r="C5" s="16" t="s">
        <v>188</v>
      </c>
      <c r="D5" s="18" t="s">
        <v>189</v>
      </c>
      <c r="E5" s="18" t="s">
        <v>168</v>
      </c>
      <c r="F5" s="17" t="s">
        <v>141</v>
      </c>
      <c r="G5" s="18" t="s">
        <v>11</v>
      </c>
      <c r="H5" s="18" t="s">
        <v>40</v>
      </c>
      <c r="I5" s="47">
        <v>118757.43</v>
      </c>
      <c r="J5" s="51">
        <v>7.7670000000000003</v>
      </c>
      <c r="K5" s="47">
        <v>15290</v>
      </c>
      <c r="L5" s="47" t="str">
        <f t="shared" si="2"/>
        <v>100080091039465</v>
      </c>
      <c r="M5" s="48">
        <v>16117.75</v>
      </c>
      <c r="N5" s="48">
        <f t="shared" si="3"/>
        <v>125186.56425000001</v>
      </c>
      <c r="O5" s="17" t="s">
        <v>182</v>
      </c>
      <c r="P5" s="17" t="s">
        <v>258</v>
      </c>
      <c r="Q5" s="70">
        <v>9019357275</v>
      </c>
      <c r="R5" s="17">
        <v>465</v>
      </c>
      <c r="S5" s="17">
        <v>10008009</v>
      </c>
      <c r="T5" s="17" t="s">
        <v>140</v>
      </c>
      <c r="U5" s="17">
        <v>1039</v>
      </c>
      <c r="V5" s="17" t="s">
        <v>142</v>
      </c>
      <c r="W5" s="18" t="s">
        <v>167</v>
      </c>
      <c r="X5" s="18" t="s">
        <v>143</v>
      </c>
      <c r="Y5" s="18" t="s">
        <v>190</v>
      </c>
      <c r="Z5" s="18" t="s">
        <v>144</v>
      </c>
    </row>
    <row r="6" spans="1:27" ht="15" customHeight="1">
      <c r="A6" s="15" t="s">
        <v>191</v>
      </c>
      <c r="B6" s="44" t="s">
        <v>148</v>
      </c>
      <c r="C6" s="16" t="s">
        <v>192</v>
      </c>
      <c r="D6" s="18" t="s">
        <v>193</v>
      </c>
      <c r="E6" s="18" t="s">
        <v>168</v>
      </c>
      <c r="F6" s="17" t="s">
        <v>141</v>
      </c>
      <c r="G6" s="18" t="s">
        <v>11</v>
      </c>
      <c r="H6" s="18" t="s">
        <v>38</v>
      </c>
      <c r="I6" s="47">
        <v>52180.94</v>
      </c>
      <c r="J6" s="51">
        <v>5.5629999999999997</v>
      </c>
      <c r="K6" s="47">
        <v>9380</v>
      </c>
      <c r="L6" s="47" t="str">
        <f t="shared" si="2"/>
        <v>100080091039465</v>
      </c>
      <c r="M6" s="48">
        <v>9656.1299999999992</v>
      </c>
      <c r="N6" s="48">
        <f t="shared" si="3"/>
        <v>53717.051189999991</v>
      </c>
      <c r="O6" s="17" t="s">
        <v>182</v>
      </c>
      <c r="P6" s="17" t="s">
        <v>258</v>
      </c>
      <c r="Q6" s="70">
        <v>9019357275</v>
      </c>
      <c r="R6" s="17">
        <v>465</v>
      </c>
      <c r="S6" s="17">
        <v>10008009</v>
      </c>
      <c r="T6" s="17" t="s">
        <v>140</v>
      </c>
      <c r="U6" s="17">
        <v>1039</v>
      </c>
      <c r="V6" s="17" t="s">
        <v>142</v>
      </c>
      <c r="W6" s="18" t="s">
        <v>167</v>
      </c>
      <c r="X6" s="18" t="s">
        <v>143</v>
      </c>
      <c r="Y6" s="18" t="s">
        <v>194</v>
      </c>
      <c r="Z6" s="18" t="s">
        <v>144</v>
      </c>
    </row>
    <row r="7" spans="1:27" ht="15" customHeight="1">
      <c r="A7" s="15" t="s">
        <v>195</v>
      </c>
      <c r="B7" s="44" t="s">
        <v>149</v>
      </c>
      <c r="C7" s="16" t="s">
        <v>196</v>
      </c>
      <c r="D7" s="18" t="s">
        <v>197</v>
      </c>
      <c r="E7" s="18" t="s">
        <v>168</v>
      </c>
      <c r="F7" s="17" t="s">
        <v>141</v>
      </c>
      <c r="G7" s="18" t="s">
        <v>11</v>
      </c>
      <c r="H7" s="18" t="s">
        <v>38</v>
      </c>
      <c r="I7" s="47">
        <v>60613.56</v>
      </c>
      <c r="J7" s="51">
        <v>6.4619999999999997</v>
      </c>
      <c r="K7" s="47">
        <v>9380</v>
      </c>
      <c r="L7" s="47" t="str">
        <f t="shared" si="2"/>
        <v>100080091039465</v>
      </c>
      <c r="M7" s="48">
        <v>9656.1299999999992</v>
      </c>
      <c r="N7" s="48">
        <f t="shared" si="3"/>
        <v>62397.912059999995</v>
      </c>
      <c r="O7" s="17" t="s">
        <v>182</v>
      </c>
      <c r="P7" s="17" t="s">
        <v>258</v>
      </c>
      <c r="Q7" s="70">
        <v>9019357275</v>
      </c>
      <c r="R7" s="17">
        <v>465</v>
      </c>
      <c r="S7" s="17">
        <v>10008009</v>
      </c>
      <c r="T7" s="17" t="s">
        <v>140</v>
      </c>
      <c r="U7" s="17">
        <v>1039</v>
      </c>
      <c r="V7" s="17" t="s">
        <v>142</v>
      </c>
      <c r="W7" s="18" t="s">
        <v>167</v>
      </c>
      <c r="X7" s="18" t="s">
        <v>143</v>
      </c>
      <c r="Y7" s="18" t="s">
        <v>198</v>
      </c>
      <c r="Z7" s="18" t="s">
        <v>144</v>
      </c>
    </row>
    <row r="8" spans="1:27" ht="15" customHeight="1">
      <c r="A8" s="15" t="s">
        <v>205</v>
      </c>
      <c r="B8" s="44" t="s">
        <v>157</v>
      </c>
      <c r="C8" s="16" t="s">
        <v>156</v>
      </c>
      <c r="D8" s="18" t="s">
        <v>197</v>
      </c>
      <c r="E8" s="18" t="s">
        <v>168</v>
      </c>
      <c r="F8" s="17" t="s">
        <v>141</v>
      </c>
      <c r="G8" s="18" t="s">
        <v>11</v>
      </c>
      <c r="H8" s="18" t="s">
        <v>38</v>
      </c>
      <c r="I8" s="47">
        <v>88913.02</v>
      </c>
      <c r="J8" s="51">
        <v>9.4789999999999992</v>
      </c>
      <c r="K8" s="47">
        <v>9380</v>
      </c>
      <c r="L8" s="47" t="str">
        <f t="shared" ref="L8" si="4">S8&amp;U8&amp;R8</f>
        <v>100080091069465</v>
      </c>
      <c r="M8" s="48">
        <v>9656.1299999999992</v>
      </c>
      <c r="N8" s="48">
        <f t="shared" ref="N8" si="5">+M8*J8</f>
        <v>91530.456269999981</v>
      </c>
      <c r="O8" s="17" t="s">
        <v>163</v>
      </c>
      <c r="P8" s="17" t="s">
        <v>258</v>
      </c>
      <c r="Q8" s="70">
        <v>9019357275</v>
      </c>
      <c r="R8" s="17">
        <v>465</v>
      </c>
      <c r="S8" s="17">
        <v>10008009</v>
      </c>
      <c r="T8" s="17" t="s">
        <v>140</v>
      </c>
      <c r="U8" s="17">
        <v>1069</v>
      </c>
      <c r="V8" s="17" t="s">
        <v>142</v>
      </c>
      <c r="W8" s="18" t="s">
        <v>167</v>
      </c>
      <c r="X8" s="18" t="s">
        <v>143</v>
      </c>
      <c r="Y8" s="18" t="s">
        <v>206</v>
      </c>
      <c r="Z8" s="18" t="s">
        <v>144</v>
      </c>
    </row>
    <row r="9" spans="1:27" ht="15" customHeight="1">
      <c r="A9" s="15" t="s">
        <v>207</v>
      </c>
      <c r="B9" s="44" t="s">
        <v>154</v>
      </c>
      <c r="C9" s="16" t="s">
        <v>147</v>
      </c>
      <c r="D9" s="18" t="s">
        <v>208</v>
      </c>
      <c r="E9" s="18" t="s">
        <v>168</v>
      </c>
      <c r="F9" s="17" t="s">
        <v>141</v>
      </c>
      <c r="G9" s="18" t="s">
        <v>11</v>
      </c>
      <c r="H9" s="18" t="s">
        <v>38</v>
      </c>
      <c r="I9" s="47">
        <v>113366.39999999999</v>
      </c>
      <c r="J9" s="51">
        <v>11.76</v>
      </c>
      <c r="K9" s="47">
        <v>9640</v>
      </c>
      <c r="L9" s="47" t="str">
        <f t="shared" ref="L9:L20" si="6">S9&amp;U9&amp;R9</f>
        <v>100080091039465</v>
      </c>
      <c r="M9" s="48">
        <v>9656.1299999999992</v>
      </c>
      <c r="N9" s="48">
        <f t="shared" ref="N9:N20" si="7">+M9*J9</f>
        <v>113556.08879999998</v>
      </c>
      <c r="O9" s="17" t="s">
        <v>182</v>
      </c>
      <c r="P9" s="17" t="s">
        <v>258</v>
      </c>
      <c r="Q9" s="70">
        <v>9019357275</v>
      </c>
      <c r="R9" s="17">
        <v>465</v>
      </c>
      <c r="S9" s="17">
        <v>10008009</v>
      </c>
      <c r="T9" s="17" t="s">
        <v>140</v>
      </c>
      <c r="U9" s="17">
        <v>1039</v>
      </c>
      <c r="V9" s="17" t="s">
        <v>142</v>
      </c>
      <c r="W9" s="18" t="s">
        <v>167</v>
      </c>
      <c r="X9" s="18" t="s">
        <v>143</v>
      </c>
      <c r="Y9" s="18" t="s">
        <v>209</v>
      </c>
      <c r="Z9" s="18" t="s">
        <v>144</v>
      </c>
    </row>
    <row r="10" spans="1:27" ht="15" customHeight="1">
      <c r="A10" s="15" t="s">
        <v>210</v>
      </c>
      <c r="B10" s="44" t="s">
        <v>159</v>
      </c>
      <c r="C10" s="16" t="s">
        <v>175</v>
      </c>
      <c r="D10" s="18" t="s">
        <v>211</v>
      </c>
      <c r="E10" s="18" t="s">
        <v>168</v>
      </c>
      <c r="F10" s="17" t="s">
        <v>141</v>
      </c>
      <c r="G10" s="18" t="s">
        <v>11</v>
      </c>
      <c r="H10" s="18" t="s">
        <v>38</v>
      </c>
      <c r="I10" s="47">
        <v>91955.96</v>
      </c>
      <c r="J10" s="51">
        <v>9.5389999999999997</v>
      </c>
      <c r="K10" s="47">
        <v>9640</v>
      </c>
      <c r="L10" s="47" t="str">
        <f t="shared" si="6"/>
        <v>100080091039465</v>
      </c>
      <c r="M10" s="48">
        <v>9656.1299999999992</v>
      </c>
      <c r="N10" s="48">
        <f t="shared" si="7"/>
        <v>92109.824069999988</v>
      </c>
      <c r="O10" s="17" t="s">
        <v>182</v>
      </c>
      <c r="P10" s="17" t="s">
        <v>258</v>
      </c>
      <c r="Q10" s="70">
        <v>9019357275</v>
      </c>
      <c r="R10" s="17">
        <v>465</v>
      </c>
      <c r="S10" s="17">
        <v>10008009</v>
      </c>
      <c r="T10" s="17" t="s">
        <v>140</v>
      </c>
      <c r="U10" s="17">
        <v>1039</v>
      </c>
      <c r="V10" s="17" t="s">
        <v>142</v>
      </c>
      <c r="W10" s="18" t="s">
        <v>167</v>
      </c>
      <c r="X10" s="18" t="s">
        <v>143</v>
      </c>
      <c r="Y10" s="18" t="s">
        <v>212</v>
      </c>
      <c r="Z10" s="18" t="s">
        <v>144</v>
      </c>
    </row>
    <row r="11" spans="1:27" ht="15" customHeight="1">
      <c r="A11" s="15" t="s">
        <v>213</v>
      </c>
      <c r="B11" s="44" t="s">
        <v>159</v>
      </c>
      <c r="C11" s="16" t="s">
        <v>178</v>
      </c>
      <c r="D11" s="18" t="s">
        <v>214</v>
      </c>
      <c r="E11" s="18" t="s">
        <v>168</v>
      </c>
      <c r="F11" s="17" t="s">
        <v>141</v>
      </c>
      <c r="G11" s="18" t="s">
        <v>11</v>
      </c>
      <c r="H11" s="18" t="s">
        <v>40</v>
      </c>
      <c r="I11" s="47">
        <v>119185.55</v>
      </c>
      <c r="J11" s="51">
        <v>7.7949999999999999</v>
      </c>
      <c r="K11" s="47">
        <v>15290</v>
      </c>
      <c r="L11" s="47" t="str">
        <f t="shared" si="6"/>
        <v>100080091039465</v>
      </c>
      <c r="M11" s="48">
        <v>16117.75</v>
      </c>
      <c r="N11" s="48">
        <f t="shared" si="7"/>
        <v>125637.86125</v>
      </c>
      <c r="O11" s="17" t="s">
        <v>182</v>
      </c>
      <c r="P11" s="17" t="s">
        <v>258</v>
      </c>
      <c r="Q11" s="70">
        <v>9019357275</v>
      </c>
      <c r="R11" s="17">
        <v>465</v>
      </c>
      <c r="S11" s="17">
        <v>10008009</v>
      </c>
      <c r="T11" s="17" t="s">
        <v>140</v>
      </c>
      <c r="U11" s="17">
        <v>1039</v>
      </c>
      <c r="V11" s="17" t="s">
        <v>142</v>
      </c>
      <c r="W11" s="18" t="s">
        <v>167</v>
      </c>
      <c r="X11" s="18" t="s">
        <v>143</v>
      </c>
      <c r="Y11" s="18" t="s">
        <v>215</v>
      </c>
      <c r="Z11" s="18" t="s">
        <v>144</v>
      </c>
    </row>
    <row r="12" spans="1:27" ht="15" customHeight="1">
      <c r="A12" s="15" t="s">
        <v>216</v>
      </c>
      <c r="B12" s="44" t="s">
        <v>149</v>
      </c>
      <c r="C12" s="16" t="s">
        <v>174</v>
      </c>
      <c r="D12" s="18" t="s">
        <v>217</v>
      </c>
      <c r="E12" s="18" t="s">
        <v>168</v>
      </c>
      <c r="F12" s="17" t="s">
        <v>141</v>
      </c>
      <c r="G12" s="18" t="s">
        <v>11</v>
      </c>
      <c r="H12" s="18" t="s">
        <v>40</v>
      </c>
      <c r="I12" s="47">
        <v>146845.16</v>
      </c>
      <c r="J12" s="51">
        <v>9.6039999999999992</v>
      </c>
      <c r="K12" s="47">
        <v>15290</v>
      </c>
      <c r="L12" s="47" t="str">
        <f t="shared" si="6"/>
        <v>100080091039465</v>
      </c>
      <c r="M12" s="48">
        <v>16117.75</v>
      </c>
      <c r="N12" s="48">
        <f t="shared" si="7"/>
        <v>154794.87099999998</v>
      </c>
      <c r="O12" s="17" t="s">
        <v>182</v>
      </c>
      <c r="P12" s="17" t="s">
        <v>258</v>
      </c>
      <c r="Q12" s="70">
        <v>9019357275</v>
      </c>
      <c r="R12" s="17">
        <v>465</v>
      </c>
      <c r="S12" s="17">
        <v>10008009</v>
      </c>
      <c r="T12" s="17" t="s">
        <v>140</v>
      </c>
      <c r="U12" s="17">
        <v>1039</v>
      </c>
      <c r="V12" s="17" t="s">
        <v>142</v>
      </c>
      <c r="W12" s="18" t="s">
        <v>167</v>
      </c>
      <c r="X12" s="18" t="s">
        <v>143</v>
      </c>
      <c r="Y12" s="18" t="s">
        <v>218</v>
      </c>
      <c r="Z12" s="18" t="s">
        <v>144</v>
      </c>
    </row>
    <row r="13" spans="1:27" ht="15" customHeight="1">
      <c r="A13" s="15" t="s">
        <v>219</v>
      </c>
      <c r="B13" s="44" t="s">
        <v>153</v>
      </c>
      <c r="C13" s="16" t="s">
        <v>171</v>
      </c>
      <c r="D13" s="18" t="s">
        <v>220</v>
      </c>
      <c r="E13" s="18" t="s">
        <v>168</v>
      </c>
      <c r="F13" s="17" t="s">
        <v>141</v>
      </c>
      <c r="G13" s="18" t="s">
        <v>11</v>
      </c>
      <c r="H13" s="18" t="s">
        <v>40</v>
      </c>
      <c r="I13" s="47">
        <v>148160.1</v>
      </c>
      <c r="J13" s="51">
        <v>9.69</v>
      </c>
      <c r="K13" s="47">
        <v>15290</v>
      </c>
      <c r="L13" s="47" t="str">
        <f t="shared" si="6"/>
        <v>100080091039465</v>
      </c>
      <c r="M13" s="48">
        <v>16117.75</v>
      </c>
      <c r="N13" s="48">
        <f t="shared" si="7"/>
        <v>156180.9975</v>
      </c>
      <c r="O13" s="17" t="s">
        <v>182</v>
      </c>
      <c r="P13" s="17" t="s">
        <v>258</v>
      </c>
      <c r="Q13" s="70">
        <v>9019357275</v>
      </c>
      <c r="R13" s="17">
        <v>465</v>
      </c>
      <c r="S13" s="17">
        <v>10008009</v>
      </c>
      <c r="T13" s="17" t="s">
        <v>140</v>
      </c>
      <c r="U13" s="17">
        <v>1039</v>
      </c>
      <c r="V13" s="17" t="s">
        <v>142</v>
      </c>
      <c r="W13" s="18" t="s">
        <v>167</v>
      </c>
      <c r="X13" s="18" t="s">
        <v>143</v>
      </c>
      <c r="Y13" s="18" t="s">
        <v>221</v>
      </c>
      <c r="Z13" s="18" t="s">
        <v>144</v>
      </c>
    </row>
    <row r="14" spans="1:27" ht="15" customHeight="1">
      <c r="A14" s="15" t="s">
        <v>222</v>
      </c>
      <c r="B14" s="44" t="s">
        <v>153</v>
      </c>
      <c r="C14" s="16" t="s">
        <v>176</v>
      </c>
      <c r="D14" s="18" t="s">
        <v>183</v>
      </c>
      <c r="E14" s="18" t="s">
        <v>168</v>
      </c>
      <c r="F14" s="17" t="s">
        <v>141</v>
      </c>
      <c r="G14" s="18" t="s">
        <v>11</v>
      </c>
      <c r="H14" s="18" t="s">
        <v>40</v>
      </c>
      <c r="I14" s="47">
        <v>119705.41</v>
      </c>
      <c r="J14" s="51">
        <v>7.8289999999999997</v>
      </c>
      <c r="K14" s="47">
        <v>15290</v>
      </c>
      <c r="L14" s="47" t="str">
        <f t="shared" si="6"/>
        <v>100080091039465</v>
      </c>
      <c r="M14" s="48">
        <v>16117.75</v>
      </c>
      <c r="N14" s="48">
        <f t="shared" si="7"/>
        <v>126185.86474999999</v>
      </c>
      <c r="O14" s="17" t="s">
        <v>182</v>
      </c>
      <c r="P14" s="17" t="s">
        <v>258</v>
      </c>
      <c r="Q14" s="70">
        <v>9019357275</v>
      </c>
      <c r="R14" s="17">
        <v>465</v>
      </c>
      <c r="S14" s="17">
        <v>10008009</v>
      </c>
      <c r="T14" s="17" t="s">
        <v>140</v>
      </c>
      <c r="U14" s="17">
        <v>1039</v>
      </c>
      <c r="V14" s="17" t="s">
        <v>142</v>
      </c>
      <c r="W14" s="18" t="s">
        <v>167</v>
      </c>
      <c r="X14" s="18" t="s">
        <v>143</v>
      </c>
      <c r="Y14" s="18" t="s">
        <v>223</v>
      </c>
      <c r="Z14" s="18" t="s">
        <v>144</v>
      </c>
    </row>
    <row r="15" spans="1:27" ht="15" customHeight="1">
      <c r="A15" s="15" t="s">
        <v>224</v>
      </c>
      <c r="B15" s="44" t="s">
        <v>151</v>
      </c>
      <c r="C15" s="16" t="s">
        <v>170</v>
      </c>
      <c r="D15" s="18" t="s">
        <v>217</v>
      </c>
      <c r="E15" s="18" t="s">
        <v>168</v>
      </c>
      <c r="F15" s="17" t="s">
        <v>141</v>
      </c>
      <c r="G15" s="18" t="s">
        <v>11</v>
      </c>
      <c r="H15" s="18" t="s">
        <v>40</v>
      </c>
      <c r="I15" s="47">
        <v>138191.01999999999</v>
      </c>
      <c r="J15" s="51">
        <v>9.0380000000000003</v>
      </c>
      <c r="K15" s="47">
        <v>15290</v>
      </c>
      <c r="L15" s="47" t="str">
        <f t="shared" si="6"/>
        <v>100080091039465</v>
      </c>
      <c r="M15" s="48">
        <v>16117.75</v>
      </c>
      <c r="N15" s="48">
        <f t="shared" si="7"/>
        <v>145672.22450000001</v>
      </c>
      <c r="O15" s="17" t="s">
        <v>182</v>
      </c>
      <c r="P15" s="17" t="s">
        <v>258</v>
      </c>
      <c r="Q15" s="70">
        <v>9019357275</v>
      </c>
      <c r="R15" s="17">
        <v>465</v>
      </c>
      <c r="S15" s="17">
        <v>10008009</v>
      </c>
      <c r="T15" s="17" t="s">
        <v>140</v>
      </c>
      <c r="U15" s="17">
        <v>1039</v>
      </c>
      <c r="V15" s="17" t="s">
        <v>142</v>
      </c>
      <c r="W15" s="18" t="s">
        <v>167</v>
      </c>
      <c r="X15" s="18" t="s">
        <v>143</v>
      </c>
      <c r="Y15" s="18" t="s">
        <v>225</v>
      </c>
      <c r="Z15" s="18" t="s">
        <v>144</v>
      </c>
    </row>
    <row r="16" spans="1:27" ht="15" customHeight="1">
      <c r="A16" s="15" t="s">
        <v>226</v>
      </c>
      <c r="B16" s="44" t="s">
        <v>139</v>
      </c>
      <c r="C16" s="16" t="s">
        <v>200</v>
      </c>
      <c r="D16" s="18" t="s">
        <v>189</v>
      </c>
      <c r="E16" s="18" t="s">
        <v>168</v>
      </c>
      <c r="F16" s="17" t="s">
        <v>141</v>
      </c>
      <c r="G16" s="18" t="s">
        <v>11</v>
      </c>
      <c r="H16" s="18" t="s">
        <v>40</v>
      </c>
      <c r="I16" s="47">
        <v>116219.29</v>
      </c>
      <c r="J16" s="51">
        <v>7.601</v>
      </c>
      <c r="K16" s="47">
        <v>15290</v>
      </c>
      <c r="L16" s="47" t="str">
        <f t="shared" si="6"/>
        <v>100080091039465</v>
      </c>
      <c r="M16" s="48">
        <v>16117.75</v>
      </c>
      <c r="N16" s="48">
        <f t="shared" si="7"/>
        <v>122511.01775</v>
      </c>
      <c r="O16" s="17" t="s">
        <v>182</v>
      </c>
      <c r="P16" s="17" t="s">
        <v>258</v>
      </c>
      <c r="Q16" s="70">
        <v>9019357275</v>
      </c>
      <c r="R16" s="17">
        <v>465</v>
      </c>
      <c r="S16" s="17">
        <v>10008009</v>
      </c>
      <c r="T16" s="17" t="s">
        <v>140</v>
      </c>
      <c r="U16" s="17">
        <v>1039</v>
      </c>
      <c r="V16" s="17" t="s">
        <v>142</v>
      </c>
      <c r="W16" s="18" t="s">
        <v>167</v>
      </c>
      <c r="X16" s="18" t="s">
        <v>143</v>
      </c>
      <c r="Y16" s="18" t="s">
        <v>227</v>
      </c>
      <c r="Z16" s="18" t="s">
        <v>144</v>
      </c>
    </row>
    <row r="17" spans="1:29" ht="15" customHeight="1">
      <c r="A17" s="15" t="s">
        <v>228</v>
      </c>
      <c r="B17" s="44" t="s">
        <v>153</v>
      </c>
      <c r="C17" s="16" t="s">
        <v>199</v>
      </c>
      <c r="D17" s="18" t="s">
        <v>197</v>
      </c>
      <c r="E17" s="18" t="s">
        <v>168</v>
      </c>
      <c r="F17" s="17" t="s">
        <v>141</v>
      </c>
      <c r="G17" s="18" t="s">
        <v>11</v>
      </c>
      <c r="H17" s="18" t="s">
        <v>38</v>
      </c>
      <c r="I17" s="47">
        <v>69355.72</v>
      </c>
      <c r="J17" s="51">
        <v>7.3940000000000001</v>
      </c>
      <c r="K17" s="47">
        <v>9380</v>
      </c>
      <c r="L17" s="47" t="str">
        <f t="shared" si="6"/>
        <v>100080091039465</v>
      </c>
      <c r="M17" s="48">
        <v>9656.1299999999992</v>
      </c>
      <c r="N17" s="48">
        <f t="shared" si="7"/>
        <v>71397.42521999999</v>
      </c>
      <c r="O17" s="17" t="s">
        <v>182</v>
      </c>
      <c r="P17" s="17" t="s">
        <v>258</v>
      </c>
      <c r="Q17" s="70">
        <v>9019357275</v>
      </c>
      <c r="R17" s="17">
        <v>465</v>
      </c>
      <c r="S17" s="17">
        <v>10008009</v>
      </c>
      <c r="T17" s="17" t="s">
        <v>140</v>
      </c>
      <c r="U17" s="17">
        <v>1039</v>
      </c>
      <c r="V17" s="17" t="s">
        <v>142</v>
      </c>
      <c r="W17" s="18" t="s">
        <v>167</v>
      </c>
      <c r="X17" s="18" t="s">
        <v>143</v>
      </c>
      <c r="Y17" s="18" t="s">
        <v>229</v>
      </c>
      <c r="Z17" s="18" t="s">
        <v>144</v>
      </c>
    </row>
    <row r="18" spans="1:29" ht="15" customHeight="1">
      <c r="A18" s="15" t="s">
        <v>230</v>
      </c>
      <c r="B18" s="44" t="s">
        <v>148</v>
      </c>
      <c r="C18" s="16" t="s">
        <v>173</v>
      </c>
      <c r="D18" s="18" t="s">
        <v>231</v>
      </c>
      <c r="E18" s="18" t="s">
        <v>168</v>
      </c>
      <c r="F18" s="17" t="s">
        <v>141</v>
      </c>
      <c r="G18" s="18" t="s">
        <v>11</v>
      </c>
      <c r="H18" s="18" t="s">
        <v>38</v>
      </c>
      <c r="I18" s="47">
        <v>123816</v>
      </c>
      <c r="J18" s="51">
        <v>13.2</v>
      </c>
      <c r="K18" s="47">
        <v>9380</v>
      </c>
      <c r="L18" s="47" t="str">
        <f t="shared" si="6"/>
        <v>100080091039465</v>
      </c>
      <c r="M18" s="48">
        <v>9656.1299999999992</v>
      </c>
      <c r="N18" s="48">
        <f t="shared" si="7"/>
        <v>127460.91599999998</v>
      </c>
      <c r="O18" s="17" t="s">
        <v>182</v>
      </c>
      <c r="P18" s="17" t="s">
        <v>258</v>
      </c>
      <c r="Q18" s="70">
        <v>9019357275</v>
      </c>
      <c r="R18" s="17">
        <v>465</v>
      </c>
      <c r="S18" s="17">
        <v>10008009</v>
      </c>
      <c r="T18" s="17" t="s">
        <v>140</v>
      </c>
      <c r="U18" s="17">
        <v>1039</v>
      </c>
      <c r="V18" s="17" t="s">
        <v>142</v>
      </c>
      <c r="W18" s="18" t="s">
        <v>167</v>
      </c>
      <c r="X18" s="18" t="s">
        <v>143</v>
      </c>
      <c r="Y18" s="18" t="s">
        <v>232</v>
      </c>
      <c r="Z18" s="18" t="s">
        <v>144</v>
      </c>
    </row>
    <row r="19" spans="1:29" ht="15" customHeight="1">
      <c r="A19" s="15" t="s">
        <v>233</v>
      </c>
      <c r="B19" s="44" t="s">
        <v>151</v>
      </c>
      <c r="C19" s="16" t="s">
        <v>146</v>
      </c>
      <c r="D19" s="18" t="s">
        <v>234</v>
      </c>
      <c r="E19" s="18" t="s">
        <v>168</v>
      </c>
      <c r="F19" s="17" t="s">
        <v>141</v>
      </c>
      <c r="G19" s="18" t="s">
        <v>11</v>
      </c>
      <c r="H19" s="18" t="s">
        <v>38</v>
      </c>
      <c r="I19" s="47">
        <v>138401.9</v>
      </c>
      <c r="J19" s="51">
        <v>14.755000000000001</v>
      </c>
      <c r="K19" s="47">
        <v>9380</v>
      </c>
      <c r="L19" s="47" t="str">
        <f t="shared" si="6"/>
        <v>100080091039465</v>
      </c>
      <c r="M19" s="48">
        <v>9656.1299999999992</v>
      </c>
      <c r="N19" s="48">
        <f t="shared" si="7"/>
        <v>142476.19814999998</v>
      </c>
      <c r="O19" s="17" t="s">
        <v>182</v>
      </c>
      <c r="P19" s="17" t="s">
        <v>258</v>
      </c>
      <c r="Q19" s="70">
        <v>9019357275</v>
      </c>
      <c r="R19" s="17">
        <v>465</v>
      </c>
      <c r="S19" s="17">
        <v>10008009</v>
      </c>
      <c r="T19" s="17" t="s">
        <v>140</v>
      </c>
      <c r="U19" s="17">
        <v>1039</v>
      </c>
      <c r="V19" s="17" t="s">
        <v>142</v>
      </c>
      <c r="W19" s="18" t="s">
        <v>167</v>
      </c>
      <c r="X19" s="18" t="s">
        <v>143</v>
      </c>
      <c r="Y19" s="18" t="s">
        <v>235</v>
      </c>
      <c r="Z19" s="18" t="s">
        <v>144</v>
      </c>
    </row>
    <row r="20" spans="1:29" ht="15" customHeight="1">
      <c r="A20" s="15" t="s">
        <v>236</v>
      </c>
      <c r="B20" s="44" t="s">
        <v>139</v>
      </c>
      <c r="C20" s="16" t="s">
        <v>202</v>
      </c>
      <c r="D20" s="18" t="s">
        <v>237</v>
      </c>
      <c r="E20" s="18" t="s">
        <v>168</v>
      </c>
      <c r="F20" s="17" t="s">
        <v>141</v>
      </c>
      <c r="G20" s="18" t="s">
        <v>11</v>
      </c>
      <c r="H20" s="18" t="s">
        <v>38</v>
      </c>
      <c r="I20" s="47">
        <v>118535.06</v>
      </c>
      <c r="J20" s="51">
        <v>12.637</v>
      </c>
      <c r="K20" s="47">
        <v>9380</v>
      </c>
      <c r="L20" s="47" t="str">
        <f t="shared" si="6"/>
        <v>100080091039465</v>
      </c>
      <c r="M20" s="48">
        <v>9656.1299999999992</v>
      </c>
      <c r="N20" s="48">
        <f t="shared" si="7"/>
        <v>122024.51480999999</v>
      </c>
      <c r="O20" s="17" t="s">
        <v>182</v>
      </c>
      <c r="P20" s="17" t="s">
        <v>258</v>
      </c>
      <c r="Q20" s="70">
        <v>9019357275</v>
      </c>
      <c r="R20" s="17">
        <v>465</v>
      </c>
      <c r="S20" s="17">
        <v>10008009</v>
      </c>
      <c r="T20" s="17" t="s">
        <v>140</v>
      </c>
      <c r="U20" s="17">
        <v>1039</v>
      </c>
      <c r="V20" s="17" t="s">
        <v>142</v>
      </c>
      <c r="W20" s="18" t="s">
        <v>167</v>
      </c>
      <c r="X20" s="18" t="s">
        <v>143</v>
      </c>
      <c r="Y20" s="18" t="s">
        <v>238</v>
      </c>
      <c r="Z20" s="18" t="s">
        <v>144</v>
      </c>
    </row>
    <row r="21" spans="1:29" ht="15" customHeight="1">
      <c r="A21" s="15" t="s">
        <v>240</v>
      </c>
      <c r="B21" s="44" t="s">
        <v>157</v>
      </c>
      <c r="C21" s="16" t="s">
        <v>179</v>
      </c>
      <c r="D21" s="18" t="s">
        <v>237</v>
      </c>
      <c r="E21" s="18" t="s">
        <v>168</v>
      </c>
      <c r="F21" s="17" t="s">
        <v>141</v>
      </c>
      <c r="G21" s="18" t="s">
        <v>11</v>
      </c>
      <c r="H21" s="18" t="s">
        <v>38</v>
      </c>
      <c r="I21" s="47">
        <v>115892.08</v>
      </c>
      <c r="J21" s="51">
        <v>12.022</v>
      </c>
      <c r="K21" s="47">
        <v>9640</v>
      </c>
      <c r="L21" s="47" t="str">
        <f t="shared" ref="L21:L23" si="8">S21&amp;U21&amp;R21</f>
        <v>100080091039465</v>
      </c>
      <c r="M21" s="48">
        <v>9656.1299999999992</v>
      </c>
      <c r="N21" s="48">
        <f t="shared" ref="N21:N23" si="9">+M21*J21</f>
        <v>116085.99485999999</v>
      </c>
      <c r="O21" s="17" t="s">
        <v>182</v>
      </c>
      <c r="P21" s="17" t="s">
        <v>258</v>
      </c>
      <c r="Q21" s="70">
        <v>9019357275</v>
      </c>
      <c r="R21" s="17">
        <v>465</v>
      </c>
      <c r="S21" s="17">
        <v>10008009</v>
      </c>
      <c r="T21" s="17" t="s">
        <v>140</v>
      </c>
      <c r="U21" s="17">
        <v>1039</v>
      </c>
      <c r="V21" s="17" t="s">
        <v>142</v>
      </c>
      <c r="W21" s="18" t="s">
        <v>167</v>
      </c>
      <c r="X21" s="18" t="s">
        <v>143</v>
      </c>
      <c r="Y21" s="18" t="s">
        <v>241</v>
      </c>
      <c r="Z21" s="18" t="s">
        <v>144</v>
      </c>
    </row>
    <row r="22" spans="1:29" ht="15" customHeight="1">
      <c r="A22" s="15" t="s">
        <v>239</v>
      </c>
      <c r="B22" s="44" t="s">
        <v>149</v>
      </c>
      <c r="C22" s="16" t="s">
        <v>177</v>
      </c>
      <c r="D22" s="18" t="s">
        <v>237</v>
      </c>
      <c r="E22" s="18" t="s">
        <v>168</v>
      </c>
      <c r="F22" s="17" t="s">
        <v>141</v>
      </c>
      <c r="G22" s="18" t="s">
        <v>11</v>
      </c>
      <c r="H22" s="18" t="s">
        <v>38</v>
      </c>
      <c r="I22" s="47">
        <v>100562.98</v>
      </c>
      <c r="J22" s="51">
        <v>10.721</v>
      </c>
      <c r="K22" s="47">
        <v>9380</v>
      </c>
      <c r="L22" s="47" t="str">
        <f t="shared" si="8"/>
        <v>100080091039465</v>
      </c>
      <c r="M22" s="48">
        <v>9656.1299999999992</v>
      </c>
      <c r="N22" s="48">
        <f t="shared" si="9"/>
        <v>103523.36972999999</v>
      </c>
      <c r="O22" s="17" t="s">
        <v>182</v>
      </c>
      <c r="P22" s="17" t="s">
        <v>258</v>
      </c>
      <c r="Q22" s="70">
        <v>9019357275</v>
      </c>
      <c r="R22" s="17">
        <v>465</v>
      </c>
      <c r="S22" s="17">
        <v>10008009</v>
      </c>
      <c r="T22" s="17" t="s">
        <v>140</v>
      </c>
      <c r="U22" s="17">
        <v>1039</v>
      </c>
      <c r="V22" s="17" t="s">
        <v>142</v>
      </c>
      <c r="W22" s="18" t="s">
        <v>167</v>
      </c>
      <c r="X22" s="18" t="s">
        <v>143</v>
      </c>
      <c r="Y22" s="18" t="s">
        <v>242</v>
      </c>
      <c r="Z22" s="18" t="s">
        <v>144</v>
      </c>
    </row>
    <row r="23" spans="1:29" ht="15" customHeight="1">
      <c r="A23" s="15" t="s">
        <v>243</v>
      </c>
      <c r="B23" s="44" t="s">
        <v>157</v>
      </c>
      <c r="C23" s="16" t="s">
        <v>172</v>
      </c>
      <c r="D23" s="18" t="s">
        <v>217</v>
      </c>
      <c r="E23" s="18" t="s">
        <v>168</v>
      </c>
      <c r="F23" s="17" t="s">
        <v>141</v>
      </c>
      <c r="G23" s="18" t="s">
        <v>11</v>
      </c>
      <c r="H23" s="18" t="s">
        <v>40</v>
      </c>
      <c r="I23" s="47">
        <v>140989.09</v>
      </c>
      <c r="J23" s="51">
        <v>9.2210000000000001</v>
      </c>
      <c r="K23" s="47">
        <v>15290</v>
      </c>
      <c r="L23" s="47" t="str">
        <f t="shared" si="8"/>
        <v>100080091039465</v>
      </c>
      <c r="M23" s="48">
        <v>16117.75</v>
      </c>
      <c r="N23" s="48">
        <f t="shared" si="9"/>
        <v>148621.77275</v>
      </c>
      <c r="O23" s="17" t="s">
        <v>182</v>
      </c>
      <c r="P23" s="17" t="s">
        <v>258</v>
      </c>
      <c r="Q23" s="70">
        <v>9019357275</v>
      </c>
      <c r="R23" s="17">
        <v>465</v>
      </c>
      <c r="S23" s="17">
        <v>10008009</v>
      </c>
      <c r="T23" s="17" t="s">
        <v>140</v>
      </c>
      <c r="U23" s="17">
        <v>1039</v>
      </c>
      <c r="V23" s="17" t="s">
        <v>142</v>
      </c>
      <c r="W23" s="18" t="s">
        <v>167</v>
      </c>
      <c r="X23" s="18" t="s">
        <v>143</v>
      </c>
      <c r="Y23" s="18" t="s">
        <v>244</v>
      </c>
      <c r="Z23" s="18" t="s">
        <v>144</v>
      </c>
    </row>
    <row r="24" spans="1:29" ht="15" customHeight="1">
      <c r="A24" s="15" t="s">
        <v>245</v>
      </c>
      <c r="B24" s="44" t="s">
        <v>154</v>
      </c>
      <c r="C24" s="16" t="s">
        <v>152</v>
      </c>
      <c r="D24" s="18" t="s">
        <v>197</v>
      </c>
      <c r="E24" s="18" t="s">
        <v>168</v>
      </c>
      <c r="F24" s="17" t="s">
        <v>141</v>
      </c>
      <c r="G24" s="18" t="s">
        <v>11</v>
      </c>
      <c r="H24" s="18" t="s">
        <v>38</v>
      </c>
      <c r="I24" s="47">
        <v>73447.16</v>
      </c>
      <c r="J24" s="51">
        <v>7.6189999999999998</v>
      </c>
      <c r="K24" s="47">
        <v>9640</v>
      </c>
      <c r="L24" s="47" t="str">
        <f t="shared" ref="L24:L27" si="10">S24&amp;U24&amp;R24</f>
        <v>100080091039465</v>
      </c>
      <c r="M24" s="48">
        <v>9656.1299999999992</v>
      </c>
      <c r="N24" s="48">
        <f t="shared" ref="N24:N27" si="11">+M24*J24</f>
        <v>73570.054469999988</v>
      </c>
      <c r="O24" s="17" t="s">
        <v>182</v>
      </c>
      <c r="P24" s="17" t="s">
        <v>258</v>
      </c>
      <c r="Q24" s="70">
        <v>9019357275</v>
      </c>
      <c r="R24" s="17">
        <v>465</v>
      </c>
      <c r="S24" s="17">
        <v>10008009</v>
      </c>
      <c r="T24" s="17" t="s">
        <v>140</v>
      </c>
      <c r="U24" s="17">
        <v>1039</v>
      </c>
      <c r="V24" s="17" t="s">
        <v>142</v>
      </c>
      <c r="W24" s="18" t="s">
        <v>167</v>
      </c>
      <c r="X24" s="18" t="s">
        <v>143</v>
      </c>
      <c r="Y24" s="18" t="s">
        <v>246</v>
      </c>
      <c r="Z24" s="18" t="s">
        <v>144</v>
      </c>
    </row>
    <row r="25" spans="1:29" ht="15" customHeight="1">
      <c r="A25" s="15" t="s">
        <v>247</v>
      </c>
      <c r="B25" s="44" t="s">
        <v>155</v>
      </c>
      <c r="C25" s="16" t="s">
        <v>158</v>
      </c>
      <c r="D25" s="18" t="s">
        <v>234</v>
      </c>
      <c r="E25" s="18" t="s">
        <v>168</v>
      </c>
      <c r="F25" s="17" t="s">
        <v>141</v>
      </c>
      <c r="G25" s="18" t="s">
        <v>11</v>
      </c>
      <c r="H25" s="18" t="s">
        <v>38</v>
      </c>
      <c r="I25" s="47">
        <v>137977.32</v>
      </c>
      <c r="J25" s="51">
        <v>14.313000000000001</v>
      </c>
      <c r="K25" s="47">
        <v>9640</v>
      </c>
      <c r="L25" s="47" t="str">
        <f t="shared" si="10"/>
        <v>100080091039465</v>
      </c>
      <c r="M25" s="48">
        <v>9656.1299999999992</v>
      </c>
      <c r="N25" s="48">
        <f t="shared" si="11"/>
        <v>138208.18868999998</v>
      </c>
      <c r="O25" s="17" t="s">
        <v>182</v>
      </c>
      <c r="P25" s="17" t="s">
        <v>258</v>
      </c>
      <c r="Q25" s="70">
        <v>9019357275</v>
      </c>
      <c r="R25" s="17">
        <v>465</v>
      </c>
      <c r="S25" s="17">
        <v>10008009</v>
      </c>
      <c r="T25" s="17" t="s">
        <v>140</v>
      </c>
      <c r="U25" s="17">
        <v>1039</v>
      </c>
      <c r="V25" s="17" t="s">
        <v>142</v>
      </c>
      <c r="W25" s="18" t="s">
        <v>167</v>
      </c>
      <c r="X25" s="18" t="s">
        <v>143</v>
      </c>
      <c r="Y25" s="18" t="s">
        <v>248</v>
      </c>
      <c r="Z25" s="18" t="s">
        <v>144</v>
      </c>
    </row>
    <row r="26" spans="1:29" ht="15" customHeight="1">
      <c r="A26" s="15" t="s">
        <v>249</v>
      </c>
      <c r="B26" s="44" t="s">
        <v>155</v>
      </c>
      <c r="C26" s="16" t="s">
        <v>204</v>
      </c>
      <c r="D26" s="18" t="s">
        <v>250</v>
      </c>
      <c r="E26" s="18" t="s">
        <v>168</v>
      </c>
      <c r="F26" s="17" t="s">
        <v>141</v>
      </c>
      <c r="G26" s="18" t="s">
        <v>11</v>
      </c>
      <c r="H26" s="18" t="s">
        <v>40</v>
      </c>
      <c r="I26" s="47">
        <v>118268.15</v>
      </c>
      <c r="J26" s="51">
        <v>7.7350000000000003</v>
      </c>
      <c r="K26" s="47">
        <v>15290</v>
      </c>
      <c r="L26" s="47" t="str">
        <f t="shared" si="10"/>
        <v>100080091039465</v>
      </c>
      <c r="M26" s="48">
        <v>16117.75</v>
      </c>
      <c r="N26" s="48">
        <f t="shared" si="11"/>
        <v>124670.79625</v>
      </c>
      <c r="O26" s="17" t="s">
        <v>182</v>
      </c>
      <c r="P26" s="17" t="s">
        <v>258</v>
      </c>
      <c r="Q26" s="70">
        <v>9019357275</v>
      </c>
      <c r="R26" s="17">
        <v>465</v>
      </c>
      <c r="S26" s="17">
        <v>10008009</v>
      </c>
      <c r="T26" s="17" t="s">
        <v>140</v>
      </c>
      <c r="U26" s="17">
        <v>1039</v>
      </c>
      <c r="V26" s="17" t="s">
        <v>142</v>
      </c>
      <c r="W26" s="18" t="s">
        <v>167</v>
      </c>
      <c r="X26" s="18" t="s">
        <v>143</v>
      </c>
      <c r="Y26" s="18" t="s">
        <v>251</v>
      </c>
      <c r="Z26" s="18" t="s">
        <v>144</v>
      </c>
    </row>
    <row r="27" spans="1:29" ht="15" customHeight="1">
      <c r="A27" s="15" t="s">
        <v>252</v>
      </c>
      <c r="B27" s="44" t="s">
        <v>139</v>
      </c>
      <c r="C27" s="16" t="s">
        <v>203</v>
      </c>
      <c r="D27" s="18" t="s">
        <v>166</v>
      </c>
      <c r="E27" s="18" t="s">
        <v>168</v>
      </c>
      <c r="F27" s="17" t="s">
        <v>141</v>
      </c>
      <c r="G27" s="18" t="s">
        <v>11</v>
      </c>
      <c r="H27" s="18" t="s">
        <v>40</v>
      </c>
      <c r="I27" s="47">
        <v>164780.32999999999</v>
      </c>
      <c r="J27" s="51">
        <v>10.776999999999999</v>
      </c>
      <c r="K27" s="47">
        <v>15290</v>
      </c>
      <c r="L27" s="47" t="str">
        <f t="shared" si="10"/>
        <v>100080091039465</v>
      </c>
      <c r="M27" s="48">
        <v>16117.75</v>
      </c>
      <c r="N27" s="48">
        <f t="shared" si="11"/>
        <v>173700.99174999999</v>
      </c>
      <c r="O27" s="17" t="s">
        <v>182</v>
      </c>
      <c r="P27" s="17" t="s">
        <v>258</v>
      </c>
      <c r="Q27" s="70">
        <v>9019357275</v>
      </c>
      <c r="R27" s="17">
        <v>465</v>
      </c>
      <c r="S27" s="17">
        <v>10008009</v>
      </c>
      <c r="T27" s="17" t="s">
        <v>140</v>
      </c>
      <c r="U27" s="17">
        <v>1039</v>
      </c>
      <c r="V27" s="17" t="s">
        <v>142</v>
      </c>
      <c r="W27" s="18" t="s">
        <v>167</v>
      </c>
      <c r="X27" s="18" t="s">
        <v>143</v>
      </c>
      <c r="Y27" s="18" t="s">
        <v>201</v>
      </c>
      <c r="Z27" s="18" t="s">
        <v>144</v>
      </c>
    </row>
    <row r="28" spans="1:29" ht="15" customHeight="1">
      <c r="A28" s="15" t="s">
        <v>253</v>
      </c>
      <c r="B28" s="44" t="s">
        <v>161</v>
      </c>
      <c r="C28" s="16" t="s">
        <v>162</v>
      </c>
      <c r="D28" s="18" t="s">
        <v>211</v>
      </c>
      <c r="E28" s="18" t="s">
        <v>168</v>
      </c>
      <c r="F28" s="17" t="s">
        <v>141</v>
      </c>
      <c r="G28" s="18" t="s">
        <v>11</v>
      </c>
      <c r="H28" s="18" t="s">
        <v>38</v>
      </c>
      <c r="I28" s="47">
        <v>127455.44</v>
      </c>
      <c r="J28" s="51">
        <v>13.587999999999999</v>
      </c>
      <c r="K28" s="47">
        <v>9380</v>
      </c>
      <c r="L28" s="47" t="str">
        <f t="shared" ref="L28:L29" si="12">S28&amp;U28&amp;R28</f>
        <v>100080091039465</v>
      </c>
      <c r="M28" s="48">
        <v>9656.1299999999992</v>
      </c>
      <c r="N28" s="48">
        <f t="shared" ref="N28:N29" si="13">+M28*J28</f>
        <v>131207.49443999998</v>
      </c>
      <c r="O28" s="17" t="s">
        <v>182</v>
      </c>
      <c r="P28" s="17" t="s">
        <v>258</v>
      </c>
      <c r="Q28" s="70">
        <v>9019357275</v>
      </c>
      <c r="R28" s="17">
        <v>465</v>
      </c>
      <c r="S28" s="17">
        <v>10008009</v>
      </c>
      <c r="T28" s="17" t="s">
        <v>140</v>
      </c>
      <c r="U28" s="17">
        <v>1039</v>
      </c>
      <c r="V28" s="17" t="s">
        <v>142</v>
      </c>
      <c r="W28" s="18" t="s">
        <v>167</v>
      </c>
      <c r="X28" s="18" t="s">
        <v>143</v>
      </c>
      <c r="Y28" s="18" t="s">
        <v>254</v>
      </c>
      <c r="Z28" s="18" t="s">
        <v>144</v>
      </c>
    </row>
    <row r="29" spans="1:29" ht="15" customHeight="1">
      <c r="A29" s="15" t="s">
        <v>255</v>
      </c>
      <c r="B29" s="44" t="s">
        <v>150</v>
      </c>
      <c r="C29" s="16" t="s">
        <v>180</v>
      </c>
      <c r="D29" s="18" t="s">
        <v>208</v>
      </c>
      <c r="E29" s="18" t="s">
        <v>168</v>
      </c>
      <c r="F29" s="17" t="s">
        <v>141</v>
      </c>
      <c r="G29" s="18" t="s">
        <v>11</v>
      </c>
      <c r="H29" s="18" t="s">
        <v>38</v>
      </c>
      <c r="I29" s="47">
        <v>115411.52</v>
      </c>
      <c r="J29" s="51">
        <v>12.304</v>
      </c>
      <c r="K29" s="47">
        <v>9380</v>
      </c>
      <c r="L29" s="47" t="str">
        <f t="shared" si="12"/>
        <v>100080091039465</v>
      </c>
      <c r="M29" s="48">
        <v>9656.1299999999992</v>
      </c>
      <c r="N29" s="48">
        <f t="shared" si="13"/>
        <v>118809.02351999999</v>
      </c>
      <c r="O29" s="17" t="s">
        <v>182</v>
      </c>
      <c r="P29" s="17" t="s">
        <v>258</v>
      </c>
      <c r="Q29" s="70">
        <v>9019357275</v>
      </c>
      <c r="R29" s="17">
        <v>465</v>
      </c>
      <c r="S29" s="17">
        <v>10008009</v>
      </c>
      <c r="T29" s="17" t="s">
        <v>140</v>
      </c>
      <c r="U29" s="17">
        <v>1039</v>
      </c>
      <c r="V29" s="17" t="s">
        <v>142</v>
      </c>
      <c r="W29" s="18" t="s">
        <v>167</v>
      </c>
      <c r="X29" s="18" t="s">
        <v>143</v>
      </c>
      <c r="Y29" s="18" t="s">
        <v>256</v>
      </c>
      <c r="Z29" s="18" t="s">
        <v>144</v>
      </c>
    </row>
    <row r="30" spans="1:29" ht="17.25">
      <c r="A30" s="15" t="s">
        <v>320</v>
      </c>
      <c r="B30" s="44" t="s">
        <v>306</v>
      </c>
      <c r="C30" s="16" t="s">
        <v>319</v>
      </c>
      <c r="D30" s="18" t="s">
        <v>231</v>
      </c>
      <c r="E30" s="18" t="s">
        <v>168</v>
      </c>
      <c r="F30" s="17" t="s">
        <v>141</v>
      </c>
      <c r="G30" s="18" t="s">
        <v>11</v>
      </c>
      <c r="H30" s="18" t="s">
        <v>38</v>
      </c>
      <c r="I30" s="47">
        <v>140879.67999999999</v>
      </c>
      <c r="J30" s="51">
        <v>15.180999999999999</v>
      </c>
      <c r="K30" s="47">
        <v>9280</v>
      </c>
      <c r="L30" s="47" t="str">
        <f>S30&amp;U30&amp;R30</f>
        <v>100080091069465</v>
      </c>
      <c r="M30" s="48">
        <v>9555.51</v>
      </c>
      <c r="N30" s="48">
        <f>+M30*J30</f>
        <v>145062.19730999999</v>
      </c>
      <c r="O30" s="17" t="s">
        <v>163</v>
      </c>
      <c r="P30" s="17" t="s">
        <v>304</v>
      </c>
      <c r="Q30" s="70">
        <v>9019349223</v>
      </c>
      <c r="R30" s="17">
        <v>465</v>
      </c>
      <c r="S30" s="17">
        <v>10008009</v>
      </c>
      <c r="T30" s="17" t="s">
        <v>140</v>
      </c>
      <c r="U30" s="17">
        <v>1069</v>
      </c>
      <c r="V30" s="17" t="s">
        <v>142</v>
      </c>
      <c r="W30" s="18" t="s">
        <v>167</v>
      </c>
      <c r="Y30" s="18" t="s">
        <v>318</v>
      </c>
      <c r="Z30" s="18" t="s">
        <v>144</v>
      </c>
      <c r="AB30"/>
      <c r="AC30"/>
    </row>
    <row r="31" spans="1:29" ht="17.25">
      <c r="A31" s="15" t="s">
        <v>317</v>
      </c>
      <c r="B31" s="44" t="s">
        <v>316</v>
      </c>
      <c r="C31" s="16" t="s">
        <v>315</v>
      </c>
      <c r="D31" s="18" t="s">
        <v>193</v>
      </c>
      <c r="E31" s="18" t="s">
        <v>168</v>
      </c>
      <c r="F31" s="17" t="s">
        <v>141</v>
      </c>
      <c r="G31" s="18" t="s">
        <v>11</v>
      </c>
      <c r="H31" s="18" t="s">
        <v>38</v>
      </c>
      <c r="I31" s="47">
        <v>58966.74</v>
      </c>
      <c r="J31" s="51">
        <v>6.181</v>
      </c>
      <c r="K31" s="47">
        <v>9540</v>
      </c>
      <c r="L31" s="47" t="str">
        <f>S31&amp;U31&amp;R31</f>
        <v>100080091039465</v>
      </c>
      <c r="M31" s="48">
        <v>9555.51</v>
      </c>
      <c r="N31" s="48">
        <f>+M31*J31</f>
        <v>59062.607309999999</v>
      </c>
      <c r="O31" s="17" t="s">
        <v>182</v>
      </c>
      <c r="P31" s="17" t="s">
        <v>304</v>
      </c>
      <c r="Q31" s="70">
        <v>9019349223</v>
      </c>
      <c r="R31" s="17">
        <v>465</v>
      </c>
      <c r="S31" s="17">
        <v>10008009</v>
      </c>
      <c r="T31" s="17" t="s">
        <v>140</v>
      </c>
      <c r="U31" s="17">
        <v>1039</v>
      </c>
      <c r="V31" s="17" t="s">
        <v>142</v>
      </c>
      <c r="W31" s="18" t="s">
        <v>167</v>
      </c>
      <c r="Y31" s="18" t="s">
        <v>314</v>
      </c>
      <c r="Z31" s="18" t="s">
        <v>144</v>
      </c>
      <c r="AB31"/>
      <c r="AC31"/>
    </row>
    <row r="32" spans="1:29" ht="17.25">
      <c r="A32" s="15" t="s">
        <v>313</v>
      </c>
      <c r="B32" s="44" t="s">
        <v>306</v>
      </c>
      <c r="C32" s="16" t="s">
        <v>312</v>
      </c>
      <c r="D32" s="18" t="s">
        <v>211</v>
      </c>
      <c r="E32" s="18" t="s">
        <v>168</v>
      </c>
      <c r="F32" s="17" t="s">
        <v>141</v>
      </c>
      <c r="G32" s="18" t="s">
        <v>11</v>
      </c>
      <c r="H32" s="18" t="s">
        <v>38</v>
      </c>
      <c r="I32" s="47">
        <v>116845.92</v>
      </c>
      <c r="J32" s="51">
        <v>12.247999999999999</v>
      </c>
      <c r="K32" s="47">
        <v>9540</v>
      </c>
      <c r="L32" s="47" t="str">
        <f>S32&amp;U32&amp;R32</f>
        <v>100080091039465</v>
      </c>
      <c r="M32" s="48">
        <v>9555.51</v>
      </c>
      <c r="N32" s="48">
        <f>+M32*J32</f>
        <v>117035.88648</v>
      </c>
      <c r="O32" s="17" t="s">
        <v>182</v>
      </c>
      <c r="P32" s="17" t="s">
        <v>304</v>
      </c>
      <c r="Q32" s="70">
        <v>9019349223</v>
      </c>
      <c r="R32" s="17">
        <v>465</v>
      </c>
      <c r="S32" s="17">
        <v>10008009</v>
      </c>
      <c r="T32" s="17" t="s">
        <v>140</v>
      </c>
      <c r="U32" s="17">
        <v>1039</v>
      </c>
      <c r="V32" s="17" t="s">
        <v>142</v>
      </c>
      <c r="W32" s="18" t="s">
        <v>167</v>
      </c>
      <c r="Y32" s="18" t="s">
        <v>311</v>
      </c>
      <c r="Z32" s="18" t="s">
        <v>144</v>
      </c>
      <c r="AB32"/>
      <c r="AC32"/>
    </row>
    <row r="33" spans="1:29" ht="17.25">
      <c r="A33" s="15" t="s">
        <v>310</v>
      </c>
      <c r="B33" s="44" t="s">
        <v>306</v>
      </c>
      <c r="C33" s="16" t="s">
        <v>309</v>
      </c>
      <c r="D33" s="18" t="s">
        <v>217</v>
      </c>
      <c r="E33" s="18" t="s">
        <v>168</v>
      </c>
      <c r="F33" s="17" t="s">
        <v>141</v>
      </c>
      <c r="G33" s="18" t="s">
        <v>11</v>
      </c>
      <c r="H33" s="18" t="s">
        <v>40</v>
      </c>
      <c r="I33" s="47">
        <v>136178.35</v>
      </c>
      <c r="J33" s="51">
        <v>8.9649999999999999</v>
      </c>
      <c r="K33" s="47">
        <v>15190</v>
      </c>
      <c r="L33" s="47" t="str">
        <f>S33&amp;U33&amp;R33</f>
        <v>100080091039465</v>
      </c>
      <c r="M33" s="48">
        <v>16035.8</v>
      </c>
      <c r="N33" s="48">
        <f>+M33*J33</f>
        <v>143760.94699999999</v>
      </c>
      <c r="O33" s="17" t="s">
        <v>182</v>
      </c>
      <c r="P33" s="17" t="s">
        <v>304</v>
      </c>
      <c r="Q33" s="70">
        <v>9019349223</v>
      </c>
      <c r="R33" s="17">
        <v>465</v>
      </c>
      <c r="S33" s="17">
        <v>10008009</v>
      </c>
      <c r="T33" s="17" t="s">
        <v>140</v>
      </c>
      <c r="U33" s="17">
        <v>1039</v>
      </c>
      <c r="V33" s="17" t="s">
        <v>142</v>
      </c>
      <c r="W33" s="18" t="s">
        <v>167</v>
      </c>
      <c r="Y33" s="18" t="s">
        <v>308</v>
      </c>
      <c r="Z33" s="18" t="s">
        <v>144</v>
      </c>
      <c r="AB33"/>
      <c r="AC33"/>
    </row>
    <row r="34" spans="1:29" ht="17.25">
      <c r="A34" s="15" t="s">
        <v>307</v>
      </c>
      <c r="B34" s="44" t="s">
        <v>306</v>
      </c>
      <c r="C34" s="16" t="s">
        <v>305</v>
      </c>
      <c r="D34" s="18" t="s">
        <v>214</v>
      </c>
      <c r="E34" s="18" t="s">
        <v>168</v>
      </c>
      <c r="F34" s="17" t="s">
        <v>141</v>
      </c>
      <c r="G34" s="18" t="s">
        <v>11</v>
      </c>
      <c r="H34" s="18" t="s">
        <v>40</v>
      </c>
      <c r="I34" s="47">
        <v>205718.17</v>
      </c>
      <c r="J34" s="51">
        <v>13.542999999999999</v>
      </c>
      <c r="K34" s="47">
        <v>15190</v>
      </c>
      <c r="L34" s="47" t="str">
        <f>S34&amp;U34&amp;R34</f>
        <v>100080091039465</v>
      </c>
      <c r="M34" s="48">
        <v>16035.8</v>
      </c>
      <c r="N34" s="48">
        <f>+M34*J34</f>
        <v>217172.83939999997</v>
      </c>
      <c r="O34" s="17" t="s">
        <v>182</v>
      </c>
      <c r="P34" s="17" t="s">
        <v>304</v>
      </c>
      <c r="Q34" s="70">
        <v>9019349223</v>
      </c>
      <c r="R34" s="17">
        <v>465</v>
      </c>
      <c r="S34" s="17">
        <v>10008009</v>
      </c>
      <c r="T34" s="17" t="s">
        <v>140</v>
      </c>
      <c r="U34" s="17">
        <v>1039</v>
      </c>
      <c r="V34" s="17" t="s">
        <v>142</v>
      </c>
      <c r="W34" s="18" t="s">
        <v>167</v>
      </c>
      <c r="Y34" s="18" t="s">
        <v>303</v>
      </c>
      <c r="Z34" s="18" t="s">
        <v>144</v>
      </c>
      <c r="AB34"/>
      <c r="AC34"/>
    </row>
    <row r="35" spans="1:29" ht="17.25">
      <c r="A35" s="15" t="s">
        <v>302</v>
      </c>
      <c r="B35" s="44" t="s">
        <v>266</v>
      </c>
      <c r="C35" s="16" t="s">
        <v>301</v>
      </c>
      <c r="D35" s="18" t="s">
        <v>220</v>
      </c>
      <c r="E35" s="18" t="s">
        <v>168</v>
      </c>
      <c r="F35" s="17" t="s">
        <v>141</v>
      </c>
      <c r="G35" s="18" t="s">
        <v>11</v>
      </c>
      <c r="H35" s="18" t="s">
        <v>40</v>
      </c>
      <c r="I35" s="47">
        <v>148649.38</v>
      </c>
      <c r="J35" s="51">
        <v>9.7219999999999995</v>
      </c>
      <c r="K35" s="47">
        <v>15290</v>
      </c>
      <c r="L35" s="47" t="s">
        <v>264</v>
      </c>
      <c r="M35" s="48">
        <v>16117.75</v>
      </c>
      <c r="N35" s="48">
        <v>156696.76549999998</v>
      </c>
      <c r="O35" s="17" t="s">
        <v>182</v>
      </c>
      <c r="P35" s="17" t="s">
        <v>263</v>
      </c>
      <c r="Q35" s="70">
        <v>9019349266</v>
      </c>
      <c r="R35" s="17">
        <v>465</v>
      </c>
      <c r="S35" s="17">
        <v>10008009</v>
      </c>
      <c r="T35" s="17" t="s">
        <v>140</v>
      </c>
      <c r="U35" s="17">
        <v>1039</v>
      </c>
      <c r="V35" s="17" t="s">
        <v>142</v>
      </c>
      <c r="Y35" s="18" t="s">
        <v>300</v>
      </c>
      <c r="Z35" s="18" t="s">
        <v>144</v>
      </c>
    </row>
    <row r="36" spans="1:29" ht="17.25">
      <c r="A36" s="15" t="s">
        <v>299</v>
      </c>
      <c r="B36" s="44" t="s">
        <v>266</v>
      </c>
      <c r="C36" s="16" t="s">
        <v>298</v>
      </c>
      <c r="D36" s="18" t="s">
        <v>214</v>
      </c>
      <c r="E36" s="18" t="s">
        <v>168</v>
      </c>
      <c r="F36" s="17" t="s">
        <v>141</v>
      </c>
      <c r="G36" s="18" t="s">
        <v>11</v>
      </c>
      <c r="H36" s="18" t="s">
        <v>40</v>
      </c>
      <c r="I36" s="47">
        <v>161737.62</v>
      </c>
      <c r="J36" s="51">
        <v>10.577999999999999</v>
      </c>
      <c r="K36" s="47">
        <v>15290</v>
      </c>
      <c r="L36" s="47" t="s">
        <v>264</v>
      </c>
      <c r="M36" s="48">
        <v>16117.75</v>
      </c>
      <c r="N36" s="48">
        <v>170493.5595</v>
      </c>
      <c r="O36" s="17" t="s">
        <v>182</v>
      </c>
      <c r="P36" s="17" t="s">
        <v>263</v>
      </c>
      <c r="Q36" s="70">
        <v>9019349266</v>
      </c>
      <c r="R36" s="17">
        <v>465</v>
      </c>
      <c r="S36" s="17">
        <v>10008009</v>
      </c>
      <c r="T36" s="17" t="s">
        <v>140</v>
      </c>
      <c r="U36" s="17">
        <v>1039</v>
      </c>
      <c r="V36" s="17" t="s">
        <v>142</v>
      </c>
      <c r="Y36" s="18" t="s">
        <v>297</v>
      </c>
      <c r="Z36" s="18" t="s">
        <v>144</v>
      </c>
    </row>
    <row r="37" spans="1:29" ht="17.25">
      <c r="A37" s="15" t="s">
        <v>296</v>
      </c>
      <c r="B37" s="44" t="s">
        <v>266</v>
      </c>
      <c r="C37" s="16" t="s">
        <v>295</v>
      </c>
      <c r="D37" s="18" t="s">
        <v>208</v>
      </c>
      <c r="E37" s="18" t="s">
        <v>168</v>
      </c>
      <c r="F37" s="17" t="s">
        <v>141</v>
      </c>
      <c r="G37" s="18" t="s">
        <v>11</v>
      </c>
      <c r="H37" s="18" t="s">
        <v>38</v>
      </c>
      <c r="I37" s="47">
        <v>109066.96</v>
      </c>
      <c r="J37" s="51">
        <v>11.314</v>
      </c>
      <c r="K37" s="47">
        <v>9640</v>
      </c>
      <c r="L37" s="47" t="s">
        <v>264</v>
      </c>
      <c r="M37" s="48">
        <v>9656.1299999999992</v>
      </c>
      <c r="N37" s="48">
        <v>109249.45481999998</v>
      </c>
      <c r="O37" s="17" t="s">
        <v>182</v>
      </c>
      <c r="P37" s="17" t="s">
        <v>263</v>
      </c>
      <c r="Q37" s="70">
        <v>9019349266</v>
      </c>
      <c r="R37" s="17">
        <v>465</v>
      </c>
      <c r="S37" s="17">
        <v>10008009</v>
      </c>
      <c r="T37" s="17" t="s">
        <v>140</v>
      </c>
      <c r="U37" s="17">
        <v>1039</v>
      </c>
      <c r="V37" s="17" t="s">
        <v>142</v>
      </c>
      <c r="Y37" s="18" t="s">
        <v>294</v>
      </c>
      <c r="Z37" s="18" t="s">
        <v>144</v>
      </c>
    </row>
    <row r="38" spans="1:29" ht="17.25">
      <c r="A38" s="15" t="s">
        <v>293</v>
      </c>
      <c r="B38" s="44" t="s">
        <v>270</v>
      </c>
      <c r="C38" s="16" t="s">
        <v>292</v>
      </c>
      <c r="D38" s="18" t="s">
        <v>237</v>
      </c>
      <c r="E38" s="18" t="s">
        <v>168</v>
      </c>
      <c r="F38" s="17" t="s">
        <v>141</v>
      </c>
      <c r="G38" s="18" t="s">
        <v>11</v>
      </c>
      <c r="H38" s="18" t="s">
        <v>38</v>
      </c>
      <c r="I38" s="47">
        <v>110888.92</v>
      </c>
      <c r="J38" s="51">
        <v>11.503</v>
      </c>
      <c r="K38" s="47">
        <v>9640</v>
      </c>
      <c r="L38" s="47" t="s">
        <v>264</v>
      </c>
      <c r="M38" s="48">
        <v>9656.1299999999992</v>
      </c>
      <c r="N38" s="48">
        <v>111074.46338999999</v>
      </c>
      <c r="O38" s="17" t="s">
        <v>182</v>
      </c>
      <c r="P38" s="17" t="s">
        <v>263</v>
      </c>
      <c r="Q38" s="70">
        <v>9019349266</v>
      </c>
      <c r="R38" s="17">
        <v>465</v>
      </c>
      <c r="S38" s="17">
        <v>10008009</v>
      </c>
      <c r="T38" s="17" t="s">
        <v>140</v>
      </c>
      <c r="U38" s="17">
        <v>1039</v>
      </c>
      <c r="V38" s="17" t="s">
        <v>142</v>
      </c>
      <c r="Y38" s="18" t="s">
        <v>291</v>
      </c>
      <c r="Z38" s="18" t="s">
        <v>144</v>
      </c>
    </row>
    <row r="39" spans="1:29" ht="17.25">
      <c r="A39" s="15" t="s">
        <v>290</v>
      </c>
      <c r="B39" s="44" t="s">
        <v>286</v>
      </c>
      <c r="C39" s="16" t="s">
        <v>289</v>
      </c>
      <c r="D39" s="18" t="s">
        <v>193</v>
      </c>
      <c r="E39" s="18" t="s">
        <v>168</v>
      </c>
      <c r="F39" s="17" t="s">
        <v>141</v>
      </c>
      <c r="G39" s="18" t="s">
        <v>11</v>
      </c>
      <c r="H39" s="18" t="s">
        <v>38</v>
      </c>
      <c r="I39" s="47">
        <v>42242.48</v>
      </c>
      <c r="J39" s="51">
        <v>4.3819999999999997</v>
      </c>
      <c r="K39" s="47">
        <v>9640</v>
      </c>
      <c r="L39" s="47" t="s">
        <v>264</v>
      </c>
      <c r="M39" s="48">
        <v>9656.1299999999992</v>
      </c>
      <c r="N39" s="48">
        <v>42313.161659999991</v>
      </c>
      <c r="O39" s="17" t="s">
        <v>182</v>
      </c>
      <c r="P39" s="17" t="s">
        <v>263</v>
      </c>
      <c r="Q39" s="70">
        <v>9019349266</v>
      </c>
      <c r="R39" s="17">
        <v>465</v>
      </c>
      <c r="S39" s="17">
        <v>10008009</v>
      </c>
      <c r="T39" s="17" t="s">
        <v>140</v>
      </c>
      <c r="U39" s="17">
        <v>1039</v>
      </c>
      <c r="V39" s="17" t="s">
        <v>142</v>
      </c>
      <c r="Y39" s="18" t="s">
        <v>288</v>
      </c>
      <c r="Z39" s="18" t="s">
        <v>144</v>
      </c>
    </row>
    <row r="40" spans="1:29" ht="17.25">
      <c r="A40" s="15" t="s">
        <v>287</v>
      </c>
      <c r="B40" s="44" t="s">
        <v>286</v>
      </c>
      <c r="C40" s="16" t="s">
        <v>285</v>
      </c>
      <c r="D40" s="18" t="s">
        <v>234</v>
      </c>
      <c r="E40" s="18" t="s">
        <v>168</v>
      </c>
      <c r="F40" s="17" t="s">
        <v>141</v>
      </c>
      <c r="G40" s="18" t="s">
        <v>11</v>
      </c>
      <c r="H40" s="18" t="s">
        <v>38</v>
      </c>
      <c r="I40" s="47">
        <v>143423.92000000001</v>
      </c>
      <c r="J40" s="51">
        <v>14.878</v>
      </c>
      <c r="K40" s="47">
        <v>9640</v>
      </c>
      <c r="L40" s="47" t="s">
        <v>264</v>
      </c>
      <c r="M40" s="48">
        <v>9656.1299999999992</v>
      </c>
      <c r="N40" s="48">
        <v>143663.90213999999</v>
      </c>
      <c r="O40" s="17" t="s">
        <v>182</v>
      </c>
      <c r="P40" s="17" t="s">
        <v>263</v>
      </c>
      <c r="Q40" s="70">
        <v>9019349266</v>
      </c>
      <c r="R40" s="17">
        <v>465</v>
      </c>
      <c r="S40" s="17">
        <v>10008009</v>
      </c>
      <c r="T40" s="17" t="s">
        <v>140</v>
      </c>
      <c r="U40" s="17">
        <v>1039</v>
      </c>
      <c r="V40" s="17" t="s">
        <v>142</v>
      </c>
      <c r="Y40" s="18" t="s">
        <v>284</v>
      </c>
      <c r="Z40" s="18" t="s">
        <v>144</v>
      </c>
    </row>
    <row r="41" spans="1:29" ht="17.25">
      <c r="A41" s="15" t="s">
        <v>283</v>
      </c>
      <c r="B41" s="44" t="s">
        <v>266</v>
      </c>
      <c r="C41" s="16" t="s">
        <v>282</v>
      </c>
      <c r="D41" s="18" t="s">
        <v>197</v>
      </c>
      <c r="E41" s="18" t="s">
        <v>168</v>
      </c>
      <c r="F41" s="17" t="s">
        <v>141</v>
      </c>
      <c r="G41" s="18" t="s">
        <v>11</v>
      </c>
      <c r="H41" s="18" t="s">
        <v>38</v>
      </c>
      <c r="I41" s="47">
        <v>109645.36</v>
      </c>
      <c r="J41" s="51">
        <v>11.374000000000001</v>
      </c>
      <c r="K41" s="47">
        <v>9640</v>
      </c>
      <c r="L41" s="47" t="s">
        <v>264</v>
      </c>
      <c r="M41" s="48">
        <v>9656.1299999999992</v>
      </c>
      <c r="N41" s="48">
        <v>109828.82261999999</v>
      </c>
      <c r="O41" s="17" t="s">
        <v>182</v>
      </c>
      <c r="P41" s="17" t="s">
        <v>263</v>
      </c>
      <c r="Q41" s="70">
        <v>9019349266</v>
      </c>
      <c r="R41" s="17">
        <v>465</v>
      </c>
      <c r="S41" s="17">
        <v>10008009</v>
      </c>
      <c r="T41" s="17" t="s">
        <v>140</v>
      </c>
      <c r="U41" s="17">
        <v>1039</v>
      </c>
      <c r="V41" s="17" t="s">
        <v>142</v>
      </c>
      <c r="Y41" s="18" t="s">
        <v>281</v>
      </c>
      <c r="Z41" s="18" t="s">
        <v>144</v>
      </c>
    </row>
    <row r="42" spans="1:29" ht="17.25">
      <c r="A42" s="15" t="s">
        <v>280</v>
      </c>
      <c r="B42" s="44" t="s">
        <v>279</v>
      </c>
      <c r="C42" s="16" t="s">
        <v>278</v>
      </c>
      <c r="D42" s="18" t="s">
        <v>197</v>
      </c>
      <c r="E42" s="18" t="s">
        <v>168</v>
      </c>
      <c r="F42" s="17" t="s">
        <v>141</v>
      </c>
      <c r="G42" s="18" t="s">
        <v>11</v>
      </c>
      <c r="H42" s="18" t="s">
        <v>38</v>
      </c>
      <c r="I42" s="47">
        <v>67620.42</v>
      </c>
      <c r="J42" s="51">
        <v>7.2089999999999996</v>
      </c>
      <c r="K42" s="47">
        <v>9380</v>
      </c>
      <c r="L42" s="47" t="s">
        <v>277</v>
      </c>
      <c r="M42" s="48">
        <v>9656.1299999999992</v>
      </c>
      <c r="N42" s="48">
        <v>69611.041169999997</v>
      </c>
      <c r="O42" s="17" t="s">
        <v>163</v>
      </c>
      <c r="P42" s="17" t="s">
        <v>263</v>
      </c>
      <c r="Q42" s="70">
        <v>9019349266</v>
      </c>
      <c r="R42" s="17">
        <v>465</v>
      </c>
      <c r="S42" s="17">
        <v>10008009</v>
      </c>
      <c r="T42" s="17" t="s">
        <v>140</v>
      </c>
      <c r="U42" s="17">
        <v>1069</v>
      </c>
      <c r="V42" s="17" t="s">
        <v>142</v>
      </c>
      <c r="Y42" s="18" t="s">
        <v>276</v>
      </c>
      <c r="Z42" s="18" t="s">
        <v>144</v>
      </c>
    </row>
    <row r="43" spans="1:29" ht="17.25">
      <c r="A43" s="15" t="s">
        <v>275</v>
      </c>
      <c r="B43" s="44" t="s">
        <v>274</v>
      </c>
      <c r="C43" s="16" t="s">
        <v>273</v>
      </c>
      <c r="D43" s="18" t="s">
        <v>250</v>
      </c>
      <c r="E43" s="18" t="s">
        <v>168</v>
      </c>
      <c r="F43" s="17" t="s">
        <v>141</v>
      </c>
      <c r="G43" s="18" t="s">
        <v>11</v>
      </c>
      <c r="H43" s="18" t="s">
        <v>40</v>
      </c>
      <c r="I43" s="47">
        <v>129078.18</v>
      </c>
      <c r="J43" s="51">
        <v>8.4420000000000002</v>
      </c>
      <c r="K43" s="47">
        <v>15290</v>
      </c>
      <c r="L43" s="47" t="s">
        <v>264</v>
      </c>
      <c r="M43" s="48">
        <v>16117.75</v>
      </c>
      <c r="N43" s="48">
        <v>136066.04550000001</v>
      </c>
      <c r="O43" s="17" t="s">
        <v>182</v>
      </c>
      <c r="P43" s="17" t="s">
        <v>263</v>
      </c>
      <c r="Q43" s="70">
        <v>9019349266</v>
      </c>
      <c r="R43" s="17">
        <v>465</v>
      </c>
      <c r="S43" s="17">
        <v>10008009</v>
      </c>
      <c r="T43" s="17" t="s">
        <v>140</v>
      </c>
      <c r="U43" s="17">
        <v>1039</v>
      </c>
      <c r="V43" s="17" t="s">
        <v>142</v>
      </c>
      <c r="Y43" s="18" t="s">
        <v>272</v>
      </c>
      <c r="Z43" s="18" t="s">
        <v>144</v>
      </c>
    </row>
    <row r="44" spans="1:29" ht="17.25">
      <c r="A44" s="15" t="s">
        <v>271</v>
      </c>
      <c r="B44" s="44" t="s">
        <v>270</v>
      </c>
      <c r="C44" s="16" t="s">
        <v>269</v>
      </c>
      <c r="D44" s="18" t="s">
        <v>183</v>
      </c>
      <c r="E44" s="18" t="s">
        <v>168</v>
      </c>
      <c r="F44" s="17" t="s">
        <v>141</v>
      </c>
      <c r="G44" s="18" t="s">
        <v>11</v>
      </c>
      <c r="H44" s="18" t="s">
        <v>40</v>
      </c>
      <c r="I44" s="47">
        <v>161018.99</v>
      </c>
      <c r="J44" s="51">
        <v>10.531000000000001</v>
      </c>
      <c r="K44" s="47">
        <v>15290</v>
      </c>
      <c r="L44" s="47" t="s">
        <v>264</v>
      </c>
      <c r="M44" s="48">
        <v>16117.75</v>
      </c>
      <c r="N44" s="48">
        <v>169736.02525000001</v>
      </c>
      <c r="O44" s="17" t="s">
        <v>182</v>
      </c>
      <c r="P44" s="17" t="s">
        <v>263</v>
      </c>
      <c r="Q44" s="70">
        <v>9019349266</v>
      </c>
      <c r="R44" s="17">
        <v>465</v>
      </c>
      <c r="S44" s="17">
        <v>10008009</v>
      </c>
      <c r="T44" s="17" t="s">
        <v>140</v>
      </c>
      <c r="U44" s="17">
        <v>1039</v>
      </c>
      <c r="V44" s="17" t="s">
        <v>142</v>
      </c>
      <c r="Y44" s="18" t="s">
        <v>268</v>
      </c>
      <c r="Z44" s="18" t="s">
        <v>144</v>
      </c>
    </row>
    <row r="45" spans="1:29" ht="17.25">
      <c r="A45" s="15" t="s">
        <v>267</v>
      </c>
      <c r="B45" s="44" t="s">
        <v>266</v>
      </c>
      <c r="C45" s="16" t="s">
        <v>265</v>
      </c>
      <c r="D45" s="18" t="s">
        <v>166</v>
      </c>
      <c r="E45" s="18" t="s">
        <v>168</v>
      </c>
      <c r="F45" s="17" t="s">
        <v>141</v>
      </c>
      <c r="G45" s="18" t="s">
        <v>11</v>
      </c>
      <c r="H45" s="18" t="s">
        <v>40</v>
      </c>
      <c r="I45" s="47">
        <v>209014.3</v>
      </c>
      <c r="J45" s="51">
        <v>13.67</v>
      </c>
      <c r="K45" s="47">
        <v>15290</v>
      </c>
      <c r="L45" s="47" t="s">
        <v>264</v>
      </c>
      <c r="M45" s="48">
        <v>16117.75</v>
      </c>
      <c r="N45" s="48">
        <v>220329.64249999999</v>
      </c>
      <c r="O45" s="17" t="s">
        <v>182</v>
      </c>
      <c r="P45" s="17" t="s">
        <v>263</v>
      </c>
      <c r="Q45" s="70">
        <v>9019349266</v>
      </c>
      <c r="R45" s="17">
        <v>465</v>
      </c>
      <c r="S45" s="17">
        <v>10008009</v>
      </c>
      <c r="T45" s="17" t="s">
        <v>140</v>
      </c>
      <c r="U45" s="17">
        <v>1039</v>
      </c>
      <c r="V45" s="17" t="s">
        <v>142</v>
      </c>
      <c r="Y45" s="18" t="s">
        <v>262</v>
      </c>
      <c r="Z45" s="18" t="s">
        <v>144</v>
      </c>
    </row>
    <row r="47" spans="1:29">
      <c r="N47" s="75">
        <f>SUM(N2:N45)</f>
        <v>5638199.3265800001</v>
      </c>
    </row>
  </sheetData>
  <autoFilter ref="A1:AA45"/>
  <phoneticPr fontId="2" type="noConversion"/>
  <conditionalFormatting sqref="A46:A1048576 A1:A29">
    <cfRule type="duplicateValues" dxfId="2" priority="4"/>
  </conditionalFormatting>
  <conditionalFormatting sqref="A35:A45">
    <cfRule type="duplicateValues" dxfId="1" priority="1"/>
  </conditionalFormatting>
  <conditionalFormatting sqref="A30:A34">
    <cfRule type="duplicateValues" dxfId="0" priority="6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40"/>
  <sheetViews>
    <sheetView workbookViewId="0">
      <selection sqref="A1:C40"/>
    </sheetView>
  </sheetViews>
  <sheetFormatPr baseColWidth="10" defaultRowHeight="12.75"/>
  <cols>
    <col min="1" max="1" width="6.28515625" bestFit="1" customWidth="1"/>
    <col min="2" max="2" width="3" bestFit="1" customWidth="1"/>
    <col min="3" max="3" width="28.28515625" bestFit="1" customWidth="1"/>
  </cols>
  <sheetData>
    <row r="1" spans="1:3">
      <c r="A1" s="13" t="s">
        <v>80</v>
      </c>
      <c r="B1" s="13" t="s">
        <v>81</v>
      </c>
      <c r="C1" s="13" t="s">
        <v>82</v>
      </c>
    </row>
    <row r="2" spans="1:3">
      <c r="A2" s="14">
        <v>999</v>
      </c>
      <c r="B2" s="14" t="s">
        <v>83</v>
      </c>
      <c r="C2" s="14" t="s">
        <v>84</v>
      </c>
    </row>
    <row r="3" spans="1:3">
      <c r="A3" s="14">
        <v>1001</v>
      </c>
      <c r="B3" s="14" t="s">
        <v>83</v>
      </c>
      <c r="C3" s="14" t="s">
        <v>85</v>
      </c>
    </row>
    <row r="4" spans="1:3">
      <c r="A4" s="14">
        <v>1011</v>
      </c>
      <c r="B4" s="14" t="s">
        <v>83</v>
      </c>
      <c r="C4" s="14" t="s">
        <v>86</v>
      </c>
    </row>
    <row r="5" spans="1:3">
      <c r="A5" s="14">
        <v>1036</v>
      </c>
      <c r="B5" s="14" t="s">
        <v>83</v>
      </c>
      <c r="C5" s="14" t="s">
        <v>87</v>
      </c>
    </row>
    <row r="6" spans="1:3">
      <c r="A6" s="14">
        <v>1076</v>
      </c>
      <c r="B6" s="14" t="s">
        <v>83</v>
      </c>
      <c r="C6" s="14" t="s">
        <v>88</v>
      </c>
    </row>
    <row r="7" spans="1:3">
      <c r="A7" s="14">
        <v>1605</v>
      </c>
      <c r="B7" s="14" t="s">
        <v>83</v>
      </c>
      <c r="C7" s="14" t="s">
        <v>89</v>
      </c>
    </row>
    <row r="8" spans="1:3">
      <c r="A8" s="14">
        <v>1642</v>
      </c>
      <c r="B8" s="14" t="s">
        <v>83</v>
      </c>
      <c r="C8" s="14" t="s">
        <v>90</v>
      </c>
    </row>
    <row r="9" spans="1:3">
      <c r="A9" s="14">
        <v>1680</v>
      </c>
      <c r="B9" s="14" t="s">
        <v>83</v>
      </c>
      <c r="C9" s="14" t="s">
        <v>91</v>
      </c>
    </row>
    <row r="10" spans="1:3">
      <c r="A10" s="14">
        <v>1685</v>
      </c>
      <c r="B10" s="14" t="s">
        <v>83</v>
      </c>
      <c r="C10" s="14" t="s">
        <v>92</v>
      </c>
    </row>
    <row r="11" spans="1:3">
      <c r="A11" s="14">
        <v>1745</v>
      </c>
      <c r="B11" s="14" t="s">
        <v>83</v>
      </c>
      <c r="C11" s="14" t="s">
        <v>93</v>
      </c>
    </row>
    <row r="12" spans="1:3">
      <c r="A12" s="14">
        <v>1774</v>
      </c>
      <c r="B12" s="14" t="s">
        <v>83</v>
      </c>
      <c r="C12" s="14" t="s">
        <v>94</v>
      </c>
    </row>
    <row r="13" spans="1:3">
      <c r="A13" s="14">
        <v>1789</v>
      </c>
      <c r="B13" s="14" t="s">
        <v>83</v>
      </c>
      <c r="C13" s="14" t="s">
        <v>95</v>
      </c>
    </row>
    <row r="14" spans="1:3">
      <c r="A14" s="14">
        <v>1993</v>
      </c>
      <c r="B14" s="14" t="s">
        <v>83</v>
      </c>
      <c r="C14" s="14" t="s">
        <v>96</v>
      </c>
    </row>
    <row r="15" spans="1:3">
      <c r="A15" s="14">
        <v>2084</v>
      </c>
      <c r="B15" s="14" t="s">
        <v>83</v>
      </c>
      <c r="C15" s="14" t="s">
        <v>97</v>
      </c>
    </row>
    <row r="16" spans="1:3">
      <c r="A16" s="14">
        <v>2150</v>
      </c>
      <c r="B16" s="14" t="s">
        <v>83</v>
      </c>
      <c r="C16" s="14" t="s">
        <v>98</v>
      </c>
    </row>
    <row r="17" spans="1:3">
      <c r="A17" s="14">
        <v>2181</v>
      </c>
      <c r="B17" s="14" t="s">
        <v>83</v>
      </c>
      <c r="C17" s="14" t="s">
        <v>99</v>
      </c>
    </row>
    <row r="18" spans="1:3">
      <c r="A18" s="14">
        <v>2205</v>
      </c>
      <c r="B18" s="14" t="s">
        <v>83</v>
      </c>
      <c r="C18" s="14" t="s">
        <v>100</v>
      </c>
    </row>
    <row r="19" spans="1:3">
      <c r="A19" s="14">
        <v>2212</v>
      </c>
      <c r="B19" s="14" t="s">
        <v>83</v>
      </c>
      <c r="C19" s="14" t="s">
        <v>101</v>
      </c>
    </row>
    <row r="20" spans="1:3">
      <c r="A20" s="14">
        <v>2220</v>
      </c>
      <c r="B20" s="14" t="s">
        <v>83</v>
      </c>
      <c r="C20" s="14" t="s">
        <v>102</v>
      </c>
    </row>
    <row r="21" spans="1:3">
      <c r="A21" s="14">
        <v>2250</v>
      </c>
      <c r="B21" s="14" t="s">
        <v>83</v>
      </c>
      <c r="C21" s="14" t="s">
        <v>103</v>
      </c>
    </row>
    <row r="22" spans="1:3">
      <c r="A22" s="14">
        <v>2295</v>
      </c>
      <c r="B22" s="14" t="s">
        <v>83</v>
      </c>
      <c r="C22" s="14" t="s">
        <v>104</v>
      </c>
    </row>
    <row r="23" spans="1:3">
      <c r="A23" s="14">
        <v>2314</v>
      </c>
      <c r="B23" s="14" t="s">
        <v>83</v>
      </c>
      <c r="C23" s="14" t="s">
        <v>105</v>
      </c>
    </row>
    <row r="24" spans="1:3">
      <c r="A24" s="14">
        <v>2332</v>
      </c>
      <c r="B24" s="14" t="s">
        <v>83</v>
      </c>
      <c r="C24" s="14" t="s">
        <v>106</v>
      </c>
    </row>
    <row r="25" spans="1:3">
      <c r="A25" s="14">
        <v>2377</v>
      </c>
      <c r="B25" s="14" t="s">
        <v>83</v>
      </c>
      <c r="C25" s="14" t="s">
        <v>107</v>
      </c>
    </row>
    <row r="26" spans="1:3">
      <c r="A26" s="14">
        <v>2384</v>
      </c>
      <c r="B26" s="14" t="s">
        <v>83</v>
      </c>
      <c r="C26" s="14" t="s">
        <v>108</v>
      </c>
    </row>
    <row r="27" spans="1:3">
      <c r="A27" s="14">
        <v>2385</v>
      </c>
      <c r="B27" s="14" t="s">
        <v>83</v>
      </c>
      <c r="C27" s="14" t="s">
        <v>109</v>
      </c>
    </row>
    <row r="28" spans="1:3">
      <c r="A28" s="14">
        <v>2388</v>
      </c>
      <c r="B28" s="14" t="s">
        <v>83</v>
      </c>
      <c r="C28" s="14" t="s">
        <v>110</v>
      </c>
    </row>
    <row r="29" spans="1:3">
      <c r="A29" s="14">
        <v>2519</v>
      </c>
      <c r="B29" s="14" t="s">
        <v>83</v>
      </c>
      <c r="C29" s="14" t="s">
        <v>111</v>
      </c>
    </row>
    <row r="30" spans="1:3">
      <c r="A30" s="14">
        <v>2520</v>
      </c>
      <c r="B30" s="14" t="s">
        <v>83</v>
      </c>
      <c r="C30" s="14" t="s">
        <v>112</v>
      </c>
    </row>
    <row r="31" spans="1:3">
      <c r="A31" s="14">
        <v>2560</v>
      </c>
      <c r="B31" s="14" t="s">
        <v>83</v>
      </c>
      <c r="C31" s="14" t="s">
        <v>113</v>
      </c>
    </row>
    <row r="32" spans="1:3">
      <c r="A32" s="14">
        <v>2563</v>
      </c>
      <c r="B32" s="14" t="s">
        <v>83</v>
      </c>
      <c r="C32" s="14" t="s">
        <v>114</v>
      </c>
    </row>
    <row r="33" spans="1:3">
      <c r="A33" s="14">
        <v>2979</v>
      </c>
      <c r="B33" s="14" t="s">
        <v>83</v>
      </c>
      <c r="C33" s="14" t="s">
        <v>115</v>
      </c>
    </row>
    <row r="34" spans="1:3">
      <c r="A34" s="14">
        <v>3024</v>
      </c>
      <c r="B34" s="14" t="s">
        <v>83</v>
      </c>
      <c r="C34" s="14" t="s">
        <v>116</v>
      </c>
    </row>
    <row r="35" spans="1:3">
      <c r="A35" s="14">
        <v>3083</v>
      </c>
      <c r="B35" s="14" t="s">
        <v>83</v>
      </c>
      <c r="C35" s="14" t="s">
        <v>117</v>
      </c>
    </row>
    <row r="36" spans="1:3">
      <c r="A36" s="14">
        <v>3197</v>
      </c>
      <c r="B36" s="14" t="s">
        <v>83</v>
      </c>
      <c r="C36" s="14" t="s">
        <v>118</v>
      </c>
    </row>
    <row r="37" spans="1:3">
      <c r="A37" s="14">
        <v>3307</v>
      </c>
      <c r="B37" s="14" t="s">
        <v>83</v>
      </c>
      <c r="C37" s="14" t="s">
        <v>119</v>
      </c>
    </row>
    <row r="38" spans="1:3">
      <c r="A38" s="14">
        <v>3409</v>
      </c>
      <c r="B38" s="14" t="s">
        <v>83</v>
      </c>
      <c r="C38" s="14" t="s">
        <v>120</v>
      </c>
    </row>
    <row r="39" spans="1:3">
      <c r="A39" s="14">
        <v>3412</v>
      </c>
      <c r="B39" s="14" t="s">
        <v>83</v>
      </c>
      <c r="C39" s="14" t="s">
        <v>121</v>
      </c>
    </row>
    <row r="40" spans="1:3">
      <c r="A40" s="14">
        <v>3424</v>
      </c>
      <c r="B40" s="14" t="s">
        <v>83</v>
      </c>
      <c r="C40" s="14" t="s">
        <v>122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56fe731-e20c-447a-8254-e1696c7cb009}" enabled="0" method="" siteId="{a56fe731-e20c-447a-8254-e1696c7cb0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Lady Yesenia Rodriguez Benjumea</cp:lastModifiedBy>
  <cp:lastPrinted>2012-04-11T16:43:54Z</cp:lastPrinted>
  <dcterms:created xsi:type="dcterms:W3CDTF">2009-08-18T14:05:14Z</dcterms:created>
  <dcterms:modified xsi:type="dcterms:W3CDTF">2024-09-13T13:04:40Z</dcterms:modified>
</cp:coreProperties>
</file>